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198A3303-3700-487E-9D4C-C1B28DFFE23E}" xr6:coauthVersionLast="36" xr6:coauthVersionMax="45" xr10:uidLastSave="{00000000-0000-0000-0000-000000000000}"/>
  <bookViews>
    <workbookView xWindow="0" yWindow="0" windowWidth="23040" windowHeight="11124" xr2:uid="{00000000-000D-0000-FFFF-FFFF00000000}"/>
  </bookViews>
  <sheets>
    <sheet name="Pholyphosphate Quantification" sheetId="44" r:id="rId1"/>
    <sheet name="Polyphosphate Chain Length" sheetId="43" r:id="rId2"/>
  </sheets>
  <calcPr calcId="191029"/>
</workbook>
</file>

<file path=xl/calcChain.xml><?xml version="1.0" encoding="utf-8"?>
<calcChain xmlns="http://schemas.openxmlformats.org/spreadsheetml/2006/main">
  <c r="B19" i="44" l="1"/>
  <c r="B20" i="44"/>
  <c r="E43" i="44" l="1"/>
  <c r="F43" i="44"/>
  <c r="E44" i="44"/>
  <c r="E53" i="44"/>
  <c r="F57" i="44"/>
  <c r="E66" i="44"/>
  <c r="G66" i="44" s="1"/>
  <c r="F70" i="44"/>
  <c r="E79" i="44"/>
  <c r="F83" i="44"/>
  <c r="E88" i="44"/>
  <c r="F92" i="44"/>
  <c r="E101" i="44"/>
  <c r="F105" i="44"/>
  <c r="F114" i="44"/>
  <c r="E123" i="44"/>
  <c r="F127" i="44"/>
  <c r="E132" i="44"/>
  <c r="F136" i="44"/>
  <c r="E97" i="44"/>
  <c r="G97" i="44" s="1"/>
  <c r="E128" i="44"/>
  <c r="E141" i="44"/>
  <c r="E45" i="44"/>
  <c r="G45" i="44" s="1"/>
  <c r="E58" i="44"/>
  <c r="G58" i="44" s="1"/>
  <c r="F62" i="44"/>
  <c r="E71" i="44"/>
  <c r="F75" i="44"/>
  <c r="F84" i="44"/>
  <c r="F97" i="44"/>
  <c r="E106" i="44"/>
  <c r="G106" i="44" s="1"/>
  <c r="E115" i="44"/>
  <c r="G115" i="44" s="1"/>
  <c r="E124" i="44"/>
  <c r="G124" i="44" s="1"/>
  <c r="E76" i="44"/>
  <c r="F106" i="44"/>
  <c r="E50" i="44"/>
  <c r="F54" i="44"/>
  <c r="E63" i="44"/>
  <c r="G63" i="44" s="1"/>
  <c r="F67" i="44"/>
  <c r="E72" i="44"/>
  <c r="F76" i="44"/>
  <c r="E85" i="44"/>
  <c r="F89" i="44"/>
  <c r="F102" i="44"/>
  <c r="F111" i="44"/>
  <c r="F120" i="44"/>
  <c r="E129" i="44"/>
  <c r="F133" i="44"/>
  <c r="E142" i="44"/>
  <c r="G142" i="44" s="1"/>
  <c r="E46" i="44"/>
  <c r="G46" i="44" s="1"/>
  <c r="E59" i="44"/>
  <c r="G59" i="44" s="1"/>
  <c r="E68" i="44"/>
  <c r="E81" i="44"/>
  <c r="G81" i="44" s="1"/>
  <c r="F98" i="44"/>
  <c r="E107" i="44"/>
  <c r="F116" i="44"/>
  <c r="E125" i="44"/>
  <c r="G125" i="44" s="1"/>
  <c r="F142" i="44"/>
  <c r="E55" i="44"/>
  <c r="F59" i="44"/>
  <c r="E64" i="44"/>
  <c r="F68" i="44"/>
  <c r="E77" i="44"/>
  <c r="G77" i="44" s="1"/>
  <c r="F81" i="44"/>
  <c r="E90" i="44"/>
  <c r="F44" i="44"/>
  <c r="E49" i="44"/>
  <c r="F53" i="44"/>
  <c r="E62" i="44"/>
  <c r="G62" i="44" s="1"/>
  <c r="F66" i="44"/>
  <c r="E75" i="44"/>
  <c r="G75" i="44" s="1"/>
  <c r="F79" i="44"/>
  <c r="E84" i="44"/>
  <c r="G84" i="44" s="1"/>
  <c r="F88" i="44"/>
  <c r="F101" i="44"/>
  <c r="E110" i="44"/>
  <c r="E119" i="44"/>
  <c r="F123" i="44"/>
  <c r="F132" i="44"/>
  <c r="F49" i="44"/>
  <c r="E80" i="44"/>
  <c r="E93" i="44"/>
  <c r="F110" i="44"/>
  <c r="F119" i="44"/>
  <c r="F128" i="44"/>
  <c r="E137" i="44"/>
  <c r="G137" i="44" s="1"/>
  <c r="F141" i="44"/>
  <c r="F45" i="44"/>
  <c r="E54" i="44"/>
  <c r="F58" i="44"/>
  <c r="E67" i="44"/>
  <c r="F71" i="44"/>
  <c r="F80" i="44"/>
  <c r="E89" i="44"/>
  <c r="F93" i="44"/>
  <c r="E102" i="44"/>
  <c r="E111" i="44"/>
  <c r="F115" i="44"/>
  <c r="E120" i="44"/>
  <c r="G120" i="44" s="1"/>
  <c r="F124" i="44"/>
  <c r="E133" i="44"/>
  <c r="F137" i="44"/>
  <c r="E98" i="44"/>
  <c r="G98" i="44" s="1"/>
  <c r="E116" i="44"/>
  <c r="G116" i="44" s="1"/>
  <c r="F50" i="44"/>
  <c r="F63" i="44"/>
  <c r="F72" i="44"/>
  <c r="F85" i="44"/>
  <c r="E94" i="44"/>
  <c r="G94" i="44" s="1"/>
  <c r="E112" i="44"/>
  <c r="F129" i="44"/>
  <c r="E138" i="44"/>
  <c r="F46" i="44"/>
  <c r="E51" i="44"/>
  <c r="G51" i="44" s="1"/>
  <c r="F55" i="44"/>
  <c r="E60" i="44"/>
  <c r="G60" i="44" s="1"/>
  <c r="F64" i="44"/>
  <c r="E73" i="44"/>
  <c r="F77" i="44"/>
  <c r="E86" i="44"/>
  <c r="G86" i="44" s="1"/>
  <c r="F90" i="44"/>
  <c r="E99" i="44"/>
  <c r="F103" i="44"/>
  <c r="E108" i="44"/>
  <c r="E117" i="44"/>
  <c r="F121" i="44"/>
  <c r="E130" i="44"/>
  <c r="F134" i="44"/>
  <c r="F42" i="44"/>
  <c r="E47" i="44"/>
  <c r="F51" i="44"/>
  <c r="E56" i="44"/>
  <c r="G56" i="44" s="1"/>
  <c r="F60" i="44"/>
  <c r="E69" i="44"/>
  <c r="F73" i="44"/>
  <c r="E82" i="44"/>
  <c r="F86" i="44"/>
  <c r="E95" i="44"/>
  <c r="G95" i="44" s="1"/>
  <c r="F99" i="44"/>
  <c r="E104" i="44"/>
  <c r="G104" i="44" s="1"/>
  <c r="F108" i="44"/>
  <c r="E113" i="44"/>
  <c r="F117" i="44"/>
  <c r="E126" i="44"/>
  <c r="G126" i="44" s="1"/>
  <c r="F130" i="44"/>
  <c r="E139" i="44"/>
  <c r="G139" i="44" s="1"/>
  <c r="F47" i="44"/>
  <c r="E52" i="44"/>
  <c r="F56" i="44"/>
  <c r="E65" i="44"/>
  <c r="G65" i="44" s="1"/>
  <c r="F69" i="44"/>
  <c r="E78" i="44"/>
  <c r="G78" i="44" s="1"/>
  <c r="F82" i="44"/>
  <c r="E91" i="44"/>
  <c r="F95" i="44"/>
  <c r="E100" i="44"/>
  <c r="G100" i="44" s="1"/>
  <c r="F104" i="44"/>
  <c r="F113" i="44"/>
  <c r="E122" i="44"/>
  <c r="G122" i="44" s="1"/>
  <c r="F126" i="44"/>
  <c r="E135" i="44"/>
  <c r="F139" i="44"/>
  <c r="E48" i="44"/>
  <c r="F52" i="44"/>
  <c r="E61" i="44"/>
  <c r="G61" i="44" s="1"/>
  <c r="F65" i="44"/>
  <c r="E74" i="44"/>
  <c r="G74" i="44" s="1"/>
  <c r="F78" i="44"/>
  <c r="E87" i="44"/>
  <c r="F91" i="44"/>
  <c r="E96" i="44"/>
  <c r="G96" i="44" s="1"/>
  <c r="F100" i="44"/>
  <c r="E109" i="44"/>
  <c r="E118" i="44"/>
  <c r="G118" i="44" s="1"/>
  <c r="F122" i="44"/>
  <c r="F125" i="44"/>
  <c r="E57" i="44"/>
  <c r="G57" i="44" s="1"/>
  <c r="F61" i="44"/>
  <c r="E103" i="44"/>
  <c r="E127" i="44"/>
  <c r="G127" i="44" s="1"/>
  <c r="E105" i="44"/>
  <c r="E70" i="44"/>
  <c r="F107" i="44"/>
  <c r="E131" i="44"/>
  <c r="F74" i="44"/>
  <c r="F109" i="44"/>
  <c r="F131" i="44"/>
  <c r="F112" i="44"/>
  <c r="E134" i="44"/>
  <c r="G134" i="44" s="1"/>
  <c r="E83" i="44"/>
  <c r="E114" i="44"/>
  <c r="G114" i="44" s="1"/>
  <c r="F135" i="44"/>
  <c r="F87" i="44"/>
  <c r="E136" i="44"/>
  <c r="E92" i="44"/>
  <c r="G92" i="44" s="1"/>
  <c r="F118" i="44"/>
  <c r="F138" i="44"/>
  <c r="F94" i="44"/>
  <c r="E121" i="44"/>
  <c r="G121" i="44" s="1"/>
  <c r="E140" i="44"/>
  <c r="G140" i="44" s="1"/>
  <c r="F48" i="44"/>
  <c r="F96" i="44"/>
  <c r="F140" i="44"/>
  <c r="E42" i="44"/>
  <c r="G71" i="44" l="1"/>
  <c r="G136" i="44"/>
  <c r="G70" i="44"/>
  <c r="G69" i="44"/>
  <c r="G99" i="44"/>
  <c r="G112" i="44"/>
  <c r="G101" i="44"/>
  <c r="G105" i="44"/>
  <c r="G87" i="44"/>
  <c r="G111" i="44"/>
  <c r="G64" i="44"/>
  <c r="G102" i="44"/>
  <c r="G50" i="44"/>
  <c r="G88" i="44"/>
  <c r="G103" i="44"/>
  <c r="G55" i="44"/>
  <c r="G129" i="44"/>
  <c r="G141" i="44"/>
  <c r="G83" i="44"/>
  <c r="G91" i="44"/>
  <c r="G113" i="44"/>
  <c r="G47" i="44"/>
  <c r="G73" i="44"/>
  <c r="G89" i="44"/>
  <c r="G93" i="44"/>
  <c r="G76" i="44"/>
  <c r="G128" i="44"/>
  <c r="G79" i="44"/>
  <c r="G48" i="44"/>
  <c r="G130" i="44"/>
  <c r="G67" i="44"/>
  <c r="G49" i="44"/>
  <c r="G107" i="44"/>
  <c r="G132" i="44"/>
  <c r="G85" i="44"/>
  <c r="G53" i="44"/>
  <c r="G109" i="44"/>
  <c r="G135" i="44"/>
  <c r="G117" i="44"/>
  <c r="G133" i="44"/>
  <c r="G54" i="44"/>
  <c r="G119" i="44"/>
  <c r="G90" i="44"/>
  <c r="G123" i="44"/>
  <c r="G44" i="44"/>
  <c r="G131" i="44"/>
  <c r="G52" i="44"/>
  <c r="G82" i="44"/>
  <c r="G108" i="44"/>
  <c r="G138" i="44"/>
  <c r="G110" i="44"/>
  <c r="G68" i="44"/>
  <c r="G72" i="44"/>
  <c r="G43" i="44"/>
  <c r="G80" i="44"/>
  <c r="C27" i="44"/>
  <c r="B19" i="43" l="1"/>
  <c r="F47" i="43" l="1"/>
  <c r="F51" i="43"/>
  <c r="F62" i="43"/>
  <c r="F66" i="43"/>
  <c r="F73" i="43"/>
  <c r="F80" i="43"/>
  <c r="F84" i="43"/>
  <c r="F91" i="43"/>
  <c r="F98" i="43"/>
  <c r="F102" i="43"/>
  <c r="F109" i="43"/>
  <c r="F116" i="43"/>
  <c r="F120" i="43"/>
  <c r="F127" i="43"/>
  <c r="F134" i="43"/>
  <c r="F138" i="43"/>
  <c r="E117" i="43"/>
  <c r="E135" i="43"/>
  <c r="G135" i="43" s="1"/>
  <c r="H135" i="43" s="1"/>
  <c r="E142" i="43"/>
  <c r="F89" i="43"/>
  <c r="F107" i="43"/>
  <c r="F118" i="43"/>
  <c r="F129" i="43"/>
  <c r="F143" i="43"/>
  <c r="E53" i="43"/>
  <c r="E72" i="43"/>
  <c r="E48" i="43"/>
  <c r="E55" i="43"/>
  <c r="E59" i="43"/>
  <c r="G59" i="43" s="1"/>
  <c r="H59" i="43" s="1"/>
  <c r="E63" i="43"/>
  <c r="E70" i="43"/>
  <c r="E77" i="43"/>
  <c r="G77" i="43" s="1"/>
  <c r="H77" i="43" s="1"/>
  <c r="E81" i="43"/>
  <c r="G81" i="43" s="1"/>
  <c r="H81" i="43" s="1"/>
  <c r="E88" i="43"/>
  <c r="G88" i="43" s="1"/>
  <c r="H88" i="43" s="1"/>
  <c r="E95" i="43"/>
  <c r="E99" i="43"/>
  <c r="E106" i="43"/>
  <c r="E113" i="43"/>
  <c r="E124" i="43"/>
  <c r="E131" i="43"/>
  <c r="G131" i="43" s="1"/>
  <c r="H131" i="43" s="1"/>
  <c r="E93" i="43"/>
  <c r="E118" i="43"/>
  <c r="F49" i="43"/>
  <c r="F71" i="43"/>
  <c r="F82" i="43"/>
  <c r="E61" i="43"/>
  <c r="G61" i="43" s="1"/>
  <c r="H61" i="43" s="1"/>
  <c r="F48" i="43"/>
  <c r="F55" i="43"/>
  <c r="F59" i="43"/>
  <c r="F63" i="43"/>
  <c r="F70" i="43"/>
  <c r="F77" i="43"/>
  <c r="F81" i="43"/>
  <c r="F88" i="43"/>
  <c r="F95" i="43"/>
  <c r="F99" i="43"/>
  <c r="F106" i="43"/>
  <c r="F113" i="43"/>
  <c r="F117" i="43"/>
  <c r="F124" i="43"/>
  <c r="F131" i="43"/>
  <c r="F135" i="43"/>
  <c r="F142" i="43"/>
  <c r="E107" i="43"/>
  <c r="E129" i="43"/>
  <c r="F57" i="43"/>
  <c r="F93" i="43"/>
  <c r="F100" i="43"/>
  <c r="F111" i="43"/>
  <c r="E45" i="43"/>
  <c r="E52" i="43"/>
  <c r="E56" i="43"/>
  <c r="E60" i="43"/>
  <c r="E67" i="43"/>
  <c r="E74" i="43"/>
  <c r="E78" i="43"/>
  <c r="E85" i="43"/>
  <c r="E92" i="43"/>
  <c r="E96" i="43"/>
  <c r="E103" i="43"/>
  <c r="E110" i="43"/>
  <c r="G110" i="43" s="1"/>
  <c r="H110" i="43" s="1"/>
  <c r="E114" i="43"/>
  <c r="E121" i="43"/>
  <c r="E128" i="43"/>
  <c r="E132" i="43"/>
  <c r="E139" i="43"/>
  <c r="F52" i="43"/>
  <c r="F56" i="43"/>
  <c r="F60" i="43"/>
  <c r="F67" i="43"/>
  <c r="F74" i="43"/>
  <c r="F78" i="43"/>
  <c r="F85" i="43"/>
  <c r="F92" i="43"/>
  <c r="F96" i="43"/>
  <c r="F103" i="43"/>
  <c r="F110" i="43"/>
  <c r="F114" i="43"/>
  <c r="F121" i="43"/>
  <c r="F128" i="43"/>
  <c r="F132" i="43"/>
  <c r="F139" i="43"/>
  <c r="E49" i="43"/>
  <c r="G49" i="43" s="1"/>
  <c r="H49" i="43" s="1"/>
  <c r="E57" i="43"/>
  <c r="G57" i="43" s="1"/>
  <c r="H57" i="43" s="1"/>
  <c r="E64" i="43"/>
  <c r="G64" i="43" s="1"/>
  <c r="H64" i="43" s="1"/>
  <c r="E71" i="43"/>
  <c r="E75" i="43"/>
  <c r="E82" i="43"/>
  <c r="E89" i="43"/>
  <c r="E100" i="43"/>
  <c r="E111" i="43"/>
  <c r="E125" i="43"/>
  <c r="E136" i="43"/>
  <c r="E143" i="43"/>
  <c r="F64" i="43"/>
  <c r="F75" i="43"/>
  <c r="F125" i="43"/>
  <c r="F136" i="43"/>
  <c r="E68" i="43"/>
  <c r="F45" i="43"/>
  <c r="E46" i="43"/>
  <c r="F46" i="43"/>
  <c r="F68" i="43"/>
  <c r="E79" i="43"/>
  <c r="E87" i="43"/>
  <c r="F104" i="43"/>
  <c r="F112" i="43"/>
  <c r="E122" i="43"/>
  <c r="E130" i="43"/>
  <c r="E138" i="43"/>
  <c r="E126" i="43"/>
  <c r="F65" i="43"/>
  <c r="F119" i="43"/>
  <c r="F94" i="43"/>
  <c r="E112" i="43"/>
  <c r="E58" i="43"/>
  <c r="G58" i="43" s="1"/>
  <c r="H58" i="43" s="1"/>
  <c r="E69" i="43"/>
  <c r="G69" i="43" s="1"/>
  <c r="H69" i="43" s="1"/>
  <c r="F79" i="43"/>
  <c r="F87" i="43"/>
  <c r="E97" i="43"/>
  <c r="G97" i="43" s="1"/>
  <c r="H97" i="43" s="1"/>
  <c r="E105" i="43"/>
  <c r="G105" i="43" s="1"/>
  <c r="H105" i="43" s="1"/>
  <c r="F122" i="43"/>
  <c r="F130" i="43"/>
  <c r="E140" i="43"/>
  <c r="F58" i="43"/>
  <c r="F69" i="43"/>
  <c r="F97" i="43"/>
  <c r="F105" i="43"/>
  <c r="E115" i="43"/>
  <c r="E123" i="43"/>
  <c r="G123" i="43" s="1"/>
  <c r="H123" i="43" s="1"/>
  <c r="F140" i="43"/>
  <c r="E108" i="43"/>
  <c r="F133" i="43"/>
  <c r="F141" i="43"/>
  <c r="E50" i="43"/>
  <c r="E98" i="43"/>
  <c r="E76" i="43"/>
  <c r="F101" i="43"/>
  <c r="F76" i="43"/>
  <c r="E102" i="43"/>
  <c r="E116" i="43"/>
  <c r="E65" i="43"/>
  <c r="E119" i="43"/>
  <c r="G119" i="43" s="1"/>
  <c r="H119" i="43" s="1"/>
  <c r="E86" i="43"/>
  <c r="E120" i="43"/>
  <c r="G120" i="43" s="1"/>
  <c r="H120" i="43" s="1"/>
  <c r="E47" i="43"/>
  <c r="G47" i="43" s="1"/>
  <c r="H47" i="43" s="1"/>
  <c r="E90" i="43"/>
  <c r="F115" i="43"/>
  <c r="F123" i="43"/>
  <c r="E133" i="43"/>
  <c r="E141" i="43"/>
  <c r="F61" i="43"/>
  <c r="F72" i="43"/>
  <c r="E80" i="43"/>
  <c r="G80" i="43" s="1"/>
  <c r="H80" i="43" s="1"/>
  <c r="F90" i="43"/>
  <c r="F108" i="43"/>
  <c r="F50" i="43"/>
  <c r="F126" i="43"/>
  <c r="E134" i="43"/>
  <c r="G134" i="43" s="1"/>
  <c r="H134" i="43" s="1"/>
  <c r="F53" i="43"/>
  <c r="F83" i="43"/>
  <c r="E101" i="43"/>
  <c r="G101" i="43" s="1"/>
  <c r="H101" i="43" s="1"/>
  <c r="E109" i="43"/>
  <c r="E54" i="43"/>
  <c r="E84" i="43"/>
  <c r="E127" i="43"/>
  <c r="G127" i="43" s="1"/>
  <c r="H127" i="43" s="1"/>
  <c r="F54" i="43"/>
  <c r="E94" i="43"/>
  <c r="G94" i="43" s="1"/>
  <c r="H94" i="43" s="1"/>
  <c r="F86" i="43"/>
  <c r="E137" i="43"/>
  <c r="G137" i="43" s="1"/>
  <c r="H137" i="43" s="1"/>
  <c r="E66" i="43"/>
  <c r="G66" i="43" s="1"/>
  <c r="H66" i="43" s="1"/>
  <c r="E104" i="43"/>
  <c r="F137" i="43"/>
  <c r="E51" i="43"/>
  <c r="G51" i="43" s="1"/>
  <c r="H51" i="43" s="1"/>
  <c r="E62" i="43"/>
  <c r="G62" i="43" s="1"/>
  <c r="H62" i="43" s="1"/>
  <c r="E73" i="43"/>
  <c r="G73" i="43" s="1"/>
  <c r="H73" i="43" s="1"/>
  <c r="E83" i="43"/>
  <c r="G83" i="43" s="1"/>
  <c r="H83" i="43" s="1"/>
  <c r="E91" i="43"/>
  <c r="C32" i="44"/>
  <c r="G130" i="43" l="1"/>
  <c r="H130" i="43" s="1"/>
  <c r="G103" i="43"/>
  <c r="H103" i="43" s="1"/>
  <c r="G91" i="43"/>
  <c r="H91" i="43" s="1"/>
  <c r="G65" i="43"/>
  <c r="H65" i="43" s="1"/>
  <c r="G143" i="43"/>
  <c r="H143" i="43" s="1"/>
  <c r="G116" i="43"/>
  <c r="H116" i="43" s="1"/>
  <c r="G136" i="43"/>
  <c r="H136" i="43" s="1"/>
  <c r="G117" i="43"/>
  <c r="H117" i="43" s="1"/>
  <c r="G122" i="43"/>
  <c r="H122" i="43" s="1"/>
  <c r="G96" i="43"/>
  <c r="H96" i="43" s="1"/>
  <c r="G92" i="43"/>
  <c r="H92" i="43" s="1"/>
  <c r="G141" i="43"/>
  <c r="H141" i="43" s="1"/>
  <c r="G84" i="43"/>
  <c r="H84" i="43" s="1"/>
  <c r="G115" i="43"/>
  <c r="H115" i="43" s="1"/>
  <c r="G55" i="43"/>
  <c r="H55" i="43" s="1"/>
  <c r="G124" i="43"/>
  <c r="H124" i="43" s="1"/>
  <c r="G48" i="43"/>
  <c r="H48" i="43" s="1"/>
  <c r="G70" i="43"/>
  <c r="H70" i="43" s="1"/>
  <c r="G87" i="43"/>
  <c r="H87" i="43" s="1"/>
  <c r="G85" i="43"/>
  <c r="H85" i="43" s="1"/>
  <c r="G129" i="43"/>
  <c r="H129" i="43" s="1"/>
  <c r="G118" i="43"/>
  <c r="H118" i="43" s="1"/>
  <c r="G63" i="43"/>
  <c r="H63" i="43" s="1"/>
  <c r="G142" i="43"/>
  <c r="H142" i="43" s="1"/>
  <c r="G107" i="43"/>
  <c r="H107" i="43" s="1"/>
  <c r="G112" i="43"/>
  <c r="H112" i="43" s="1"/>
  <c r="G67" i="43"/>
  <c r="H67" i="43" s="1"/>
  <c r="G125" i="43"/>
  <c r="H125" i="43" s="1"/>
  <c r="G74" i="43"/>
  <c r="H74" i="43" s="1"/>
  <c r="G133" i="43"/>
  <c r="H133" i="43" s="1"/>
  <c r="G100" i="43"/>
  <c r="H100" i="43" s="1"/>
  <c r="G139" i="43"/>
  <c r="H139" i="43" s="1"/>
  <c r="G76" i="43"/>
  <c r="H76" i="43" s="1"/>
  <c r="G46" i="43"/>
  <c r="H46" i="43" s="1"/>
  <c r="G89" i="43"/>
  <c r="H89" i="43" s="1"/>
  <c r="G132" i="43"/>
  <c r="H132" i="43" s="1"/>
  <c r="G60" i="43"/>
  <c r="H60" i="43" s="1"/>
  <c r="G113" i="43"/>
  <c r="H113" i="43" s="1"/>
  <c r="G102" i="43"/>
  <c r="H102" i="43" s="1"/>
  <c r="G93" i="43"/>
  <c r="H93" i="43" s="1"/>
  <c r="G140" i="43"/>
  <c r="H140" i="43" s="1"/>
  <c r="G82" i="43"/>
  <c r="H82" i="43" s="1"/>
  <c r="G128" i="43"/>
  <c r="H128" i="43" s="1"/>
  <c r="G56" i="43"/>
  <c r="H56" i="43" s="1"/>
  <c r="G106" i="43"/>
  <c r="H106" i="43" s="1"/>
  <c r="G72" i="43"/>
  <c r="H72" i="43" s="1"/>
  <c r="G108" i="43"/>
  <c r="H108" i="43" s="1"/>
  <c r="G54" i="43"/>
  <c r="H54" i="43" s="1"/>
  <c r="G79" i="43"/>
  <c r="H79" i="43" s="1"/>
  <c r="G78" i="43"/>
  <c r="H78" i="43" s="1"/>
  <c r="G90" i="43"/>
  <c r="H90" i="43" s="1"/>
  <c r="G50" i="43"/>
  <c r="H50" i="43" s="1"/>
  <c r="G126" i="43"/>
  <c r="H126" i="43" s="1"/>
  <c r="G68" i="43"/>
  <c r="H68" i="43" s="1"/>
  <c r="G75" i="43"/>
  <c r="H75" i="43" s="1"/>
  <c r="G121" i="43"/>
  <c r="H121" i="43" s="1"/>
  <c r="G52" i="43"/>
  <c r="H52" i="43" s="1"/>
  <c r="G99" i="43"/>
  <c r="H99" i="43" s="1"/>
  <c r="G53" i="43"/>
  <c r="H53" i="43" s="1"/>
  <c r="G86" i="43"/>
  <c r="H86" i="43" s="1"/>
  <c r="G109" i="43"/>
  <c r="H109" i="43" s="1"/>
  <c r="G111" i="43"/>
  <c r="H111" i="43" s="1"/>
  <c r="G104" i="43"/>
  <c r="H104" i="43" s="1"/>
  <c r="G98" i="43"/>
  <c r="H98" i="43" s="1"/>
  <c r="G138" i="43"/>
  <c r="H138" i="43" s="1"/>
  <c r="G71" i="43"/>
  <c r="H71" i="43" s="1"/>
  <c r="G114" i="43"/>
  <c r="H114" i="43" s="1"/>
  <c r="G45" i="43"/>
  <c r="H45" i="43" s="1"/>
  <c r="G95" i="43"/>
  <c r="H95" i="43" s="1"/>
  <c r="G42" i="44"/>
  <c r="B20" i="43" l="1"/>
  <c r="E43" i="43" l="1"/>
  <c r="F44" i="43"/>
  <c r="E44" i="43"/>
  <c r="F43" i="43"/>
  <c r="C32" i="43"/>
  <c r="C27" i="43"/>
  <c r="G44" i="43" l="1"/>
  <c r="H44" i="43" s="1"/>
  <c r="G43" i="43"/>
  <c r="H43" i="43" s="1"/>
</calcChain>
</file>

<file path=xl/sharedStrings.xml><?xml version="1.0" encoding="utf-8"?>
<sst xmlns="http://schemas.openxmlformats.org/spreadsheetml/2006/main" count="74" uniqueCount="41">
  <si>
    <t>Absorbance</t>
  </si>
  <si>
    <t>Slope</t>
  </si>
  <si>
    <t>y-intercept</t>
  </si>
  <si>
    <t>Sample name</t>
  </si>
  <si>
    <t>Dilution [times]</t>
  </si>
  <si>
    <t>Blank</t>
  </si>
  <si>
    <t>Sample</t>
  </si>
  <si>
    <t>Samples</t>
  </si>
  <si>
    <t>Total polyphosphate quantification kit - Analysis sheet</t>
  </si>
  <si>
    <t>Instructions</t>
  </si>
  <si>
    <t>Lower limit of detection [µM Pi]</t>
  </si>
  <si>
    <t>upper limit of detection [µM Pi]</t>
  </si>
  <si>
    <t>Negative control</t>
  </si>
  <si>
    <t>Phosphate standards [µM]</t>
  </si>
  <si>
    <t>Blank [µM phosphate]</t>
  </si>
  <si>
    <t>Sample [µM polyP + phosphate]</t>
  </si>
  <si>
    <t>Concentration undiluted</t>
  </si>
  <si>
    <t>Positiv control</t>
  </si>
  <si>
    <t>Positive control</t>
  </si>
  <si>
    <t>Phosphate concentration [µM]</t>
  </si>
  <si>
    <t>PolyP concentration [µM]</t>
  </si>
  <si>
    <t>True polyP concentration [µM polyP, as monomer]</t>
  </si>
  <si>
    <t>Calibration curve phosphate</t>
  </si>
  <si>
    <t>Fluorescence</t>
  </si>
  <si>
    <t>Polyphosphate Chain Length Determination  - Analysis sheet</t>
  </si>
  <si>
    <t>Blank [µM polyP]</t>
  </si>
  <si>
    <t>Sample [µM polyP]</t>
  </si>
  <si>
    <t>polyP chain concentration [µM polyP]</t>
  </si>
  <si>
    <t>Insert values into the blue fields.</t>
  </si>
  <si>
    <t>average polyP chain length</t>
  </si>
  <si>
    <t>Y-intercept</t>
  </si>
  <si>
    <t>The green color denotes a comment.</t>
  </si>
  <si>
    <t>Positive and negative control conditions have to be met</t>
  </si>
  <si>
    <t>For undiluted samples insert: 1</t>
  </si>
  <si>
    <t>Should be &lt; 5 µM phosphate</t>
  </si>
  <si>
    <t>Should be between 80 and 120 µM polyP</t>
  </si>
  <si>
    <t>Should be between 4 and 7 µM polyP</t>
  </si>
  <si>
    <t>Should be &lt; 1 µM polyP</t>
  </si>
  <si>
    <t>2 is the calculation factor to transform the value from polymere to monomere</t>
  </si>
  <si>
    <t>Only blank values above 5 µM are substracted</t>
  </si>
  <si>
    <t>Only blank values above 1 µM are substracted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</si>
</sst>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74">
    <xf numFmtId="0" fontId="0" fillId="0" borderId="0" xfId="0"/>
    <xf numFmtId="0" fontId="0" fillId="2" borderId="0" xfId="0" applyFill="1" applyProtection="1"/>
    <xf numFmtId="166" fontId="5" fillId="2" borderId="0" xfId="0" applyNumberFormat="1" applyFont="1" applyFill="1" applyAlignment="1" applyProtection="1">
      <alignment horizontal="right"/>
    </xf>
    <xf numFmtId="0" fontId="2" fillId="2" borderId="0" xfId="0" applyFont="1" applyFill="1" applyProtection="1"/>
    <xf numFmtId="0" fontId="1" fillId="2" borderId="0" xfId="0" applyFont="1" applyFill="1" applyProtection="1"/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0" fillId="3" borderId="0" xfId="0" applyFont="1" applyFill="1" applyProtection="1"/>
    <xf numFmtId="0" fontId="0" fillId="3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2" fontId="0" fillId="2" borderId="0" xfId="0" applyNumberFormat="1" applyFill="1" applyProtection="1"/>
    <xf numFmtId="2" fontId="3" fillId="2" borderId="0" xfId="0" applyNumberFormat="1" applyFont="1" applyFill="1" applyProtection="1"/>
    <xf numFmtId="0" fontId="0" fillId="2" borderId="5" xfId="0" applyFill="1" applyBorder="1" applyProtection="1"/>
    <xf numFmtId="0" fontId="0" fillId="2" borderId="0" xfId="0" applyFill="1" applyBorder="1" applyProtection="1"/>
    <xf numFmtId="1" fontId="0" fillId="2" borderId="0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2" fontId="5" fillId="2" borderId="0" xfId="0" applyNumberFormat="1" applyFont="1" applyFill="1" applyProtection="1"/>
    <xf numFmtId="0" fontId="2" fillId="2" borderId="7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2" xfId="0" applyFont="1" applyFill="1" applyBorder="1" applyProtection="1"/>
    <xf numFmtId="0" fontId="0" fillId="2" borderId="8" xfId="0" applyFill="1" applyBorder="1" applyProtection="1"/>
    <xf numFmtId="2" fontId="5" fillId="2" borderId="2" xfId="0" applyNumberFormat="1" applyFont="1" applyFill="1" applyBorder="1" applyAlignment="1" applyProtection="1">
      <alignment horizontal="center" vertical="center"/>
    </xf>
    <xf numFmtId="1" fontId="5" fillId="5" borderId="4" xfId="0" applyNumberFormat="1" applyFont="1" applyFill="1" applyBorder="1" applyAlignment="1" applyProtection="1">
      <alignment horizontal="center" vertical="center"/>
    </xf>
    <xf numFmtId="1" fontId="0" fillId="2" borderId="0" xfId="0" applyNumberFormat="1" applyFill="1" applyBorder="1" applyAlignment="1" applyProtection="1">
      <alignment horizontal="center"/>
    </xf>
    <xf numFmtId="0" fontId="2" fillId="2" borderId="0" xfId="0" applyFont="1" applyFill="1" applyBorder="1" applyProtection="1"/>
    <xf numFmtId="1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0" fillId="2" borderId="9" xfId="0" applyFill="1" applyBorder="1" applyProtection="1"/>
    <xf numFmtId="0" fontId="0" fillId="2" borderId="1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</cellXfs>
  <cellStyles count="4">
    <cellStyle name="Normal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NL"/>
                </a:p>
              </c:txPr>
            </c:trendlineLbl>
          </c:trendline>
          <c:xVal>
            <c:numRef>
              <c:f>'Pholyphosphate Quantification'!$B$16:$F$16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'Pholyphosphate Quantification'!$B$17:$F$17</c:f>
              <c:numCache>
                <c:formatCode>0.00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8-4C8D-969B-37723A7C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Phospahte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NL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97828490347036"/>
          <c:y val="4.7645736891287427E-2"/>
          <c:w val="0.82893173524395447"/>
          <c:h val="0.75108291121003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8754503520934627E-2"/>
                  <c:y val="0.40988138806528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NL"/>
                </a:p>
              </c:txPr>
            </c:trendlineLbl>
          </c:trendline>
          <c:xVal>
            <c:numRef>
              <c:f>'Polyphosphate Chain Length'!$B$16:$F$16</c:f>
              <c:numCache>
                <c:formatCode>General</c:formatCode>
                <c:ptCount val="5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</c:numCache>
            </c:numRef>
          </c:xVal>
          <c:yVal>
            <c:numRef>
              <c:f>'Polyphosphate Chain Length'!$B$17:$F$17</c:f>
              <c:numCache>
                <c:formatCode>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C-2047-9BD0-A19DF150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12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polyP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832"/>
        <c:crosses val="autoZero"/>
        <c:crossBetween val="midCat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at 460 nm</a:t>
                </a:r>
              </a:p>
            </c:rich>
          </c:tx>
          <c:layout>
            <c:manualLayout>
              <c:xMode val="edge"/>
              <c:yMode val="edge"/>
              <c:x val="9.8341929409425516E-3"/>
              <c:y val="0.14371360657121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NL"/>
          </a:p>
        </c:txPr>
        <c:crossAx val="4948025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N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498964</xdr:colOff>
      <xdr:row>8</xdr:row>
      <xdr:rowOff>127000</xdr:rowOff>
    </xdr:from>
    <xdr:to>
      <xdr:col>9</xdr:col>
      <xdr:colOff>447260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0C026D-5BDD-42FE-8E2F-B96F21D10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1031290</xdr:colOff>
      <xdr:row>7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612906A-BA80-4716-A58C-E19A4593A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75992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1283984</xdr:colOff>
      <xdr:row>0</xdr:row>
      <xdr:rowOff>123825</xdr:rowOff>
    </xdr:from>
    <xdr:to>
      <xdr:col>5</xdr:col>
      <xdr:colOff>627324</xdr:colOff>
      <xdr:row>7</xdr:row>
      <xdr:rowOff>15240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7F93F9B-1543-4769-B6B1-21E002203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3834" y="123825"/>
          <a:ext cx="3979454" cy="1228725"/>
        </a:xfrm>
        <a:prstGeom prst="rect">
          <a:avLst/>
        </a:prstGeom>
      </xdr:spPr>
    </xdr:pic>
    <xdr:clientData/>
  </xdr:twoCellAnchor>
  <xdr:oneCellAnchor>
    <xdr:from>
      <xdr:col>4</xdr:col>
      <xdr:colOff>58804</xdr:colOff>
      <xdr:row>37</xdr:row>
      <xdr:rowOff>66511</xdr:rowOff>
    </xdr:from>
    <xdr:ext cx="1319848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340EC9F-34E1-43EA-8F4F-51D272A1F888}"/>
                </a:ext>
              </a:extLst>
            </xdr:cNvPr>
            <xdr:cNvSpPr txBox="1"/>
          </xdr:nvSpPr>
          <xdr:spPr>
            <a:xfrm>
              <a:off x="5608152" y="6493815"/>
              <a:ext cx="1319848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1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1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𝑏𝑙𝑎𝑛𝑘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𝑎𝑏𝑠</m:t>
                            </m:r>
                          </m:sub>
                        </m:sSub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𝑖𝑛𝑡𝑒𝑟𝑐𝑒𝑝𝑡</m:t>
                            </m:r>
                          </m:sub>
                        </m:sSub>
                      </m:num>
                      <m:den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𝑠𝑙𝑜𝑝𝑒</m:t>
                        </m:r>
                      </m:den>
                    </m:f>
                  </m:oMath>
                </m:oMathPara>
              </a14:m>
              <a:endParaRPr lang="en-NL" sz="11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340EC9F-34E1-43EA-8F4F-51D272A1F888}"/>
                </a:ext>
              </a:extLst>
            </xdr:cNvPr>
            <xdr:cNvSpPr txBox="1"/>
          </xdr:nvSpPr>
          <xdr:spPr>
            <a:xfrm>
              <a:off x="5608152" y="6493815"/>
              <a:ext cx="1319848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NL" sz="1100" i="0">
                  <a:solidFill>
                    <a:schemeClr val="tx1"/>
                  </a:solidFill>
                  <a:latin typeface="Cambria Math" panose="02040503050406030204" pitchFamily="18" charset="0"/>
                </a:rPr>
                <a:t>(〖</a:t>
              </a:r>
              <a:r>
                <a:rPr lang="en-NL" sz="11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𝑏𝑙𝑎𝑛𝑘〗_𝑎𝑏𝑠− 𝑌_𝑖𝑛𝑡𝑒𝑟𝑐𝑒𝑝𝑡)/𝑠𝑙𝑜𝑝𝑒</a:t>
              </a:r>
              <a:endParaRPr lang="en-NL" sz="11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289229</xdr:colOff>
      <xdr:row>37</xdr:row>
      <xdr:rowOff>73883</xdr:rowOff>
    </xdr:from>
    <xdr:ext cx="1412951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FCB90D0-99E8-44A5-8071-6FE06CFBA4CD}"/>
                </a:ext>
              </a:extLst>
            </xdr:cNvPr>
            <xdr:cNvSpPr txBox="1"/>
          </xdr:nvSpPr>
          <xdr:spPr>
            <a:xfrm>
              <a:off x="7271468" y="6501187"/>
              <a:ext cx="1412951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1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1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𝑠𝑎𝑚𝑝𝑙𝑒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𝑎𝑏𝑠</m:t>
                            </m:r>
                          </m:sub>
                        </m:sSub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𝑖𝑛𝑡𝑒𝑟𝑐𝑒𝑝𝑡</m:t>
                            </m:r>
                          </m:sub>
                        </m:sSub>
                      </m:num>
                      <m:den>
                        <m:r>
                          <a:rPr lang="en-NL" sz="11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𝑠𝑙𝑜𝑝𝑒</m:t>
                        </m:r>
                      </m:den>
                    </m:f>
                  </m:oMath>
                </m:oMathPara>
              </a14:m>
              <a:endParaRPr lang="en-NL" sz="11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FCB90D0-99E8-44A5-8071-6FE06CFBA4CD}"/>
                </a:ext>
              </a:extLst>
            </xdr:cNvPr>
            <xdr:cNvSpPr txBox="1"/>
          </xdr:nvSpPr>
          <xdr:spPr>
            <a:xfrm>
              <a:off x="7271468" y="6501187"/>
              <a:ext cx="1412951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NL" sz="1100" i="0">
                  <a:solidFill>
                    <a:schemeClr val="tx1"/>
                  </a:solidFill>
                  <a:latin typeface="Cambria Math" panose="02040503050406030204" pitchFamily="18" charset="0"/>
                </a:rPr>
                <a:t>(〖</a:t>
              </a:r>
              <a:r>
                <a:rPr lang="en-NL" sz="11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𝑠𝑎𝑚𝑝𝑙𝑒〗_𝑎𝑏𝑠− 𝑌_𝑖𝑛𝑡𝑒𝑟𝑐𝑒𝑝𝑡)/𝑠𝑙𝑜𝑝𝑒</a:t>
              </a:r>
              <a:endParaRPr lang="en-NL" sz="11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0</xdr:colOff>
      <xdr:row>38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7C41569-236E-4032-8E1A-8756617E52D5}"/>
            </a:ext>
          </a:extLst>
        </xdr:cNvPr>
        <xdr:cNvSpPr txBox="1"/>
      </xdr:nvSpPr>
      <xdr:spPr>
        <a:xfrm>
          <a:off x="9649239" y="66343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NL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1084028</xdr:colOff>
      <xdr:row>29</xdr:row>
      <xdr:rowOff>72887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F56F345-9D30-4208-B94F-D59062245B37}"/>
            </a:ext>
          </a:extLst>
        </xdr:cNvPr>
        <xdr:cNvSpPr txBox="1"/>
      </xdr:nvSpPr>
      <xdr:spPr>
        <a:xfrm>
          <a:off x="7254571" y="5406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NL" sz="1100"/>
        </a:p>
      </xdr:txBody>
    </xdr:sp>
    <xdr:clientData/>
  </xdr:oneCellAnchor>
  <xdr:oneCellAnchor>
    <xdr:from>
      <xdr:col>6</xdr:col>
      <xdr:colOff>1491</xdr:colOff>
      <xdr:row>37</xdr:row>
      <xdr:rowOff>170955</xdr:rowOff>
    </xdr:from>
    <xdr:ext cx="1612686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ED09A6D-6B8C-44C3-BFCB-325033A53390}"/>
                </a:ext>
              </a:extLst>
            </xdr:cNvPr>
            <xdr:cNvSpPr txBox="1"/>
          </xdr:nvSpPr>
          <xdr:spPr>
            <a:xfrm>
              <a:off x="9650730" y="6623107"/>
              <a:ext cx="161268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N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𝑠𝑎𝑚𝑝𝑙𝑒</m:t>
                        </m:r>
                      </m:e>
                      <m:sub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𝑝𝑜𝑙𝑦𝑃</m:t>
                        </m:r>
                      </m:sub>
                    </m:sSub>
                    <m:r>
                      <a:rPr lang="en-NL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N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𝑏𝑙𝑎𝑛𝑘</m:t>
                        </m:r>
                      </m:e>
                      <m:sub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𝑝𝑜𝑙𝑦𝑃</m:t>
                        </m:r>
                      </m:sub>
                    </m:sSub>
                  </m:oMath>
                </m:oMathPara>
              </a14:m>
              <a:endParaRPr lang="en-NL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ED09A6D-6B8C-44C3-BFCB-325033A53390}"/>
                </a:ext>
              </a:extLst>
            </xdr:cNvPr>
            <xdr:cNvSpPr txBox="1"/>
          </xdr:nvSpPr>
          <xdr:spPr>
            <a:xfrm>
              <a:off x="9650730" y="6623107"/>
              <a:ext cx="161268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NL" sz="1100" i="0">
                  <a:latin typeface="Cambria Math" panose="02040503050406030204" pitchFamily="18" charset="0"/>
                </a:rPr>
                <a:t>〖</a:t>
              </a:r>
              <a:r>
                <a:rPr lang="en-NL" sz="1100" b="0" i="0">
                  <a:latin typeface="Cambria Math" panose="02040503050406030204" pitchFamily="18" charset="0"/>
                </a:rPr>
                <a:t>𝑠𝑎𝑚𝑝𝑙𝑒〗_𝑝𝑜𝑙𝑦𝑃−</a:t>
              </a:r>
              <a:r>
                <a:rPr lang="en-NL" sz="1100" i="0">
                  <a:latin typeface="Cambria Math" panose="02040503050406030204" pitchFamily="18" charset="0"/>
                </a:rPr>
                <a:t>〖</a:t>
              </a:r>
              <a:r>
                <a:rPr lang="en-NL" sz="1100" b="0" i="0">
                  <a:latin typeface="Cambria Math" panose="02040503050406030204" pitchFamily="18" charset="0"/>
                </a:rPr>
                <a:t>𝑏𝑙𝑎𝑛𝑘〗_𝑝𝑜𝑙𝑦𝑃</a:t>
              </a:r>
              <a:endParaRPr lang="en-NL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498964</xdr:colOff>
      <xdr:row>8</xdr:row>
      <xdr:rowOff>127000</xdr:rowOff>
    </xdr:from>
    <xdr:to>
      <xdr:col>10</xdr:col>
      <xdr:colOff>207065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DF28DC-470A-934A-8049-E8FCFE94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819668</xdr:colOff>
      <xdr:row>7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EE0B0BA-41CE-417B-8212-F3931AB0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75992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994921</xdr:colOff>
      <xdr:row>0</xdr:row>
      <xdr:rowOff>123825</xdr:rowOff>
    </xdr:from>
    <xdr:to>
      <xdr:col>5</xdr:col>
      <xdr:colOff>816786</xdr:colOff>
      <xdr:row>7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F34E492-8F40-4831-816D-923A3890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3834" y="123825"/>
          <a:ext cx="3979454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1093304</xdr:colOff>
      <xdr:row>1</xdr:row>
      <xdr:rowOff>132522</xdr:rowOff>
    </xdr:from>
    <xdr:to>
      <xdr:col>1</xdr:col>
      <xdr:colOff>359806</xdr:colOff>
      <xdr:row>4</xdr:row>
      <xdr:rowOff>15738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84D3E9F-CAE7-4E1F-B817-DC108123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304" y="323022"/>
          <a:ext cx="1317111" cy="445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92910</xdr:colOff>
      <xdr:row>38</xdr:row>
      <xdr:rowOff>58616</xdr:rowOff>
    </xdr:from>
    <xdr:ext cx="1523174" cy="338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816E723-2A8E-4EA8-9089-5A59083867EB}"/>
                </a:ext>
              </a:extLst>
            </xdr:cNvPr>
            <xdr:cNvSpPr txBox="1"/>
          </xdr:nvSpPr>
          <xdr:spPr>
            <a:xfrm>
              <a:off x="5910487" y="7063154"/>
              <a:ext cx="1523174" cy="338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05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05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𝑏𝑙𝑎𝑛𝑘</m:t>
                            </m:r>
                          </m:e>
                          <m:sub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𝑓𝑙𝑢𝑜𝑟𝑒𝑠𝑐</m:t>
                            </m:r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.</m:t>
                            </m:r>
                          </m:sub>
                        </m:sSub>
                        <m:r>
                          <a:rPr lang="en-NL" sz="105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𝑖𝑛𝑡𝑒𝑟𝑐𝑒𝑝𝑡</m:t>
                            </m:r>
                          </m:sub>
                        </m:sSub>
                      </m:num>
                      <m:den>
                        <m:r>
                          <a:rPr lang="en-NL" sz="105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𝑠𝑙𝑜𝑝𝑒</m:t>
                        </m:r>
                      </m:den>
                    </m:f>
                  </m:oMath>
                </m:oMathPara>
              </a14:m>
              <a:endParaRPr lang="en-NL" sz="105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816E723-2A8E-4EA8-9089-5A59083867EB}"/>
                </a:ext>
              </a:extLst>
            </xdr:cNvPr>
            <xdr:cNvSpPr txBox="1"/>
          </xdr:nvSpPr>
          <xdr:spPr>
            <a:xfrm>
              <a:off x="5910487" y="7063154"/>
              <a:ext cx="1523174" cy="338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NL" sz="1050" i="0">
                  <a:solidFill>
                    <a:schemeClr val="tx1"/>
                  </a:solidFill>
                  <a:latin typeface="Cambria Math" panose="02040503050406030204" pitchFamily="18" charset="0"/>
                </a:rPr>
                <a:t>(〖</a:t>
              </a:r>
              <a:r>
                <a:rPr lang="en-NL" sz="105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𝑏𝑙𝑎𝑛𝑘〗_(𝑓𝑙𝑢𝑜𝑟𝑒𝑠𝑐.)− 𝑌_𝑖𝑛𝑡𝑒𝑟𝑐𝑒𝑝𝑡)/𝑠𝑙𝑜𝑝𝑒</a:t>
              </a:r>
              <a:endParaRPr lang="en-NL" sz="105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18171</xdr:colOff>
      <xdr:row>38</xdr:row>
      <xdr:rowOff>27696</xdr:rowOff>
    </xdr:from>
    <xdr:ext cx="1620187" cy="338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355454A3-1ECA-4906-A957-5C3DAC31E244}"/>
                </a:ext>
              </a:extLst>
            </xdr:cNvPr>
            <xdr:cNvSpPr txBox="1"/>
          </xdr:nvSpPr>
          <xdr:spPr>
            <a:xfrm>
              <a:off x="7608863" y="6665888"/>
              <a:ext cx="1620187" cy="338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05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05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𝑠𝑎𝑚𝑝𝑙𝑒</m:t>
                            </m:r>
                          </m:e>
                          <m:sub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𝑓𝑙𝑢𝑜𝑟𝑒𝑠𝑐</m:t>
                            </m:r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.</m:t>
                            </m:r>
                          </m:sub>
                        </m:sSub>
                        <m:r>
                          <a:rPr lang="en-NL" sz="105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n-NL" sz="105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</a:rPr>
                              <m:t>𝑖𝑛𝑡𝑒𝑟𝑐𝑒𝑝𝑡</m:t>
                            </m:r>
                          </m:sub>
                        </m:sSub>
                      </m:num>
                      <m:den>
                        <m:r>
                          <a:rPr lang="en-NL" sz="105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𝑠𝑙𝑜𝑝𝑒</m:t>
                        </m:r>
                      </m:den>
                    </m:f>
                  </m:oMath>
                </m:oMathPara>
              </a14:m>
              <a:endParaRPr lang="en-NL" sz="105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355454A3-1ECA-4906-A957-5C3DAC31E244}"/>
                </a:ext>
              </a:extLst>
            </xdr:cNvPr>
            <xdr:cNvSpPr txBox="1"/>
          </xdr:nvSpPr>
          <xdr:spPr>
            <a:xfrm>
              <a:off x="7608863" y="6665888"/>
              <a:ext cx="1620187" cy="338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NL" sz="1050" i="0">
                  <a:solidFill>
                    <a:schemeClr val="tx1"/>
                  </a:solidFill>
                  <a:latin typeface="Cambria Math" panose="02040503050406030204" pitchFamily="18" charset="0"/>
                </a:rPr>
                <a:t>(〖</a:t>
              </a:r>
              <a:r>
                <a:rPr lang="en-NL" sz="105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𝑠𝑎𝑚𝑝𝑙𝑒〗_(𝑓𝑙𝑢𝑜𝑟𝑒𝑠𝑐.)− 𝑌_𝑖𝑛𝑡𝑒𝑟𝑐𝑒𝑝𝑡)/𝑠𝑙𝑜𝑝𝑒</a:t>
              </a:r>
              <a:endParaRPr lang="en-NL" sz="105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58616</xdr:colOff>
      <xdr:row>38</xdr:row>
      <xdr:rowOff>106094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9BDCFAF-01B0-4FBC-9695-8670FAD18CC8}"/>
            </a:ext>
          </a:extLst>
        </xdr:cNvPr>
        <xdr:cNvSpPr txBox="1"/>
      </xdr:nvSpPr>
      <xdr:spPr>
        <a:xfrm>
          <a:off x="9305193" y="69274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NL" sz="1100"/>
        </a:p>
      </xdr:txBody>
    </xdr:sp>
    <xdr:clientData/>
  </xdr:oneCellAnchor>
  <xdr:oneCellAnchor>
    <xdr:from>
      <xdr:col>7</xdr:col>
      <xdr:colOff>402395</xdr:colOff>
      <xdr:row>38</xdr:row>
      <xdr:rowOff>14947</xdr:rowOff>
    </xdr:from>
    <xdr:ext cx="943079" cy="3700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2DD48E0-D6F7-4114-BCD9-9151AC625ED8}"/>
                </a:ext>
              </a:extLst>
            </xdr:cNvPr>
            <xdr:cNvSpPr txBox="1"/>
          </xdr:nvSpPr>
          <xdr:spPr>
            <a:xfrm>
              <a:off x="11385453" y="6836312"/>
              <a:ext cx="943079" cy="370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𝐶𝑜𝑛𝑐</m:t>
                            </m:r>
                          </m:e>
                          <m:sub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𝑡𝑟𝑢𝑒</m:t>
                            </m:r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𝑝𝑜𝑙𝑦𝑃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NL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𝐶𝑜𝑛𝑐</m:t>
                            </m:r>
                          </m:e>
                          <m:sub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𝑝𝑜𝑙𝑦𝑃</m:t>
                            </m:r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NL" sz="1100" b="0" i="1">
                                <a:latin typeface="Cambria Math" panose="02040503050406030204" pitchFamily="18" charset="0"/>
                              </a:rPr>
                              <m:t>𝑐h𝑎𝑖𝑛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NL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2DD48E0-D6F7-4114-BCD9-9151AC625ED8}"/>
                </a:ext>
              </a:extLst>
            </xdr:cNvPr>
            <xdr:cNvSpPr txBox="1"/>
          </xdr:nvSpPr>
          <xdr:spPr>
            <a:xfrm>
              <a:off x="11385453" y="6836312"/>
              <a:ext cx="943079" cy="370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NL" sz="1100" i="0">
                  <a:latin typeface="Cambria Math" panose="02040503050406030204" pitchFamily="18" charset="0"/>
                </a:rPr>
                <a:t>〖</a:t>
              </a:r>
              <a:r>
                <a:rPr lang="en-NL" sz="1100" b="0" i="0">
                  <a:latin typeface="Cambria Math" panose="02040503050406030204" pitchFamily="18" charset="0"/>
                </a:rPr>
                <a:t>𝐶𝑜𝑛𝑐〗_(𝑡𝑟𝑢𝑒 𝑝𝑜𝑙𝑦𝑃)/〖𝐶𝑜𝑛𝑐〗_(𝑝𝑜𝑙𝑦𝑃 𝑐ℎ𝑎𝑖𝑛) </a:t>
              </a:r>
              <a:endParaRPr lang="en-NL" sz="1100"/>
            </a:p>
          </xdr:txBody>
        </xdr:sp>
      </mc:Fallback>
    </mc:AlternateContent>
    <xdr:clientData/>
  </xdr:oneCellAnchor>
  <xdr:oneCellAnchor>
    <xdr:from>
      <xdr:col>6</xdr:col>
      <xdr:colOff>60522</xdr:colOff>
      <xdr:row>38</xdr:row>
      <xdr:rowOff>36488</xdr:rowOff>
    </xdr:from>
    <xdr:ext cx="1612686" cy="3248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C9B794E-1B26-4ABD-9BA4-B1430F379332}"/>
                </a:ext>
              </a:extLst>
            </xdr:cNvPr>
            <xdr:cNvSpPr txBox="1"/>
          </xdr:nvSpPr>
          <xdr:spPr>
            <a:xfrm>
              <a:off x="9307099" y="6857853"/>
              <a:ext cx="1612686" cy="324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N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N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𝑠𝑎𝑚𝑝𝑙𝑒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𝑝𝑜𝑙𝑦𝑃</m:t>
                            </m:r>
                          </m:sub>
                        </m:sSub>
                        <m:r>
                          <a:rPr lang="en-N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N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𝑏𝑙𝑎𝑛𝑘</m:t>
                            </m:r>
                          </m:e>
                          <m:sub>
                            <m:r>
                              <a:rPr lang="en-NL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𝑝𝑜𝑙𝑦𝑃</m:t>
                            </m:r>
                          </m:sub>
                        </m:sSub>
                      </m:num>
                      <m:den>
                        <m:r>
                          <a:rPr lang="en-NL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NL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C9B794E-1B26-4ABD-9BA4-B1430F379332}"/>
                </a:ext>
              </a:extLst>
            </xdr:cNvPr>
            <xdr:cNvSpPr txBox="1"/>
          </xdr:nvSpPr>
          <xdr:spPr>
            <a:xfrm>
              <a:off x="9307099" y="6857853"/>
              <a:ext cx="1612686" cy="3248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NL" sz="1100" i="0">
                  <a:latin typeface="Cambria Math" panose="02040503050406030204" pitchFamily="18" charset="0"/>
                </a:rPr>
                <a:t>(</a:t>
              </a:r>
              <a:r>
                <a:rPr lang="en-NL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N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𝑠𝑎𝑚𝑝𝑙𝑒〗_𝑝𝑜𝑙𝑦𝑃−〖𝑏𝑙𝑎𝑛𝑘〗_𝑝𝑜𝑙𝑦𝑃</a:t>
              </a:r>
              <a:r>
                <a:rPr lang="en-N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NL" sz="1100" b="0" i="0">
                  <a:latin typeface="Cambria Math" panose="02040503050406030204" pitchFamily="18" charset="0"/>
                </a:rPr>
                <a:t>2</a:t>
              </a:r>
              <a:endParaRPr lang="en-N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E583-4D68-423D-965D-B65E180388CA}">
  <dimension ref="A9:R142"/>
  <sheetViews>
    <sheetView tabSelected="1" topLeftCell="A13" zoomScale="130" zoomScaleNormal="130" workbookViewId="0">
      <selection activeCell="G28" sqref="G28"/>
    </sheetView>
  </sheetViews>
  <sheetFormatPr defaultColWidth="9.109375" defaultRowHeight="14.4" x14ac:dyDescent="0.3"/>
  <cols>
    <col min="1" max="1" width="28.109375" style="1" customWidth="1"/>
    <col min="2" max="2" width="18.5546875" style="1" customWidth="1"/>
    <col min="3" max="3" width="28.5546875" style="1" customWidth="1"/>
    <col min="4" max="4" width="14.6640625" style="1" customWidth="1"/>
    <col min="5" max="5" width="26.21875" style="1" customWidth="1"/>
    <col min="6" max="6" width="28.33203125" style="1" customWidth="1"/>
    <col min="7" max="7" width="27.109375" style="32" customWidth="1"/>
    <col min="8" max="8" width="25.33203125" style="1" bestFit="1" customWidth="1"/>
    <col min="9" max="9" width="32.44140625" style="1" bestFit="1" customWidth="1"/>
    <col min="10" max="11" width="11.33203125" style="1" customWidth="1"/>
    <col min="12" max="18" width="9.109375" style="1"/>
    <col min="19" max="19" width="8.44140625" style="1" customWidth="1"/>
    <col min="20" max="21" width="9.109375" style="1"/>
    <col min="22" max="22" width="10" style="1" customWidth="1"/>
    <col min="23" max="23" width="24.109375" style="1" customWidth="1"/>
    <col min="24" max="24" width="19.44140625" style="1" customWidth="1"/>
    <col min="25" max="25" width="22.109375" style="1" customWidth="1"/>
    <col min="26" max="26" width="15.6640625" style="1" customWidth="1"/>
    <col min="27" max="29" width="9.109375" style="1"/>
    <col min="30" max="30" width="19.6640625" style="1" customWidth="1"/>
    <col min="31" max="16384" width="9.109375" style="1"/>
  </cols>
  <sheetData>
    <row r="9" spans="1:8" ht="18" x14ac:dyDescent="0.35">
      <c r="A9" s="9" t="s">
        <v>8</v>
      </c>
    </row>
    <row r="10" spans="1:8" x14ac:dyDescent="0.3">
      <c r="A10" s="4" t="s">
        <v>9</v>
      </c>
    </row>
    <row r="11" spans="1:8" x14ac:dyDescent="0.3">
      <c r="A11" s="10" t="s">
        <v>28</v>
      </c>
      <c r="B11" s="11"/>
    </row>
    <row r="12" spans="1:8" x14ac:dyDescent="0.3">
      <c r="A12" s="58" t="s">
        <v>31</v>
      </c>
      <c r="B12" s="59"/>
    </row>
    <row r="14" spans="1:8" x14ac:dyDescent="0.3">
      <c r="A14" s="4" t="s">
        <v>22</v>
      </c>
    </row>
    <row r="16" spans="1:8" x14ac:dyDescent="0.3">
      <c r="A16" s="7" t="s">
        <v>13</v>
      </c>
      <c r="B16" s="13">
        <v>20</v>
      </c>
      <c r="C16" s="13">
        <v>65</v>
      </c>
      <c r="D16" s="13">
        <v>110</v>
      </c>
      <c r="E16" s="13">
        <v>155</v>
      </c>
      <c r="F16" s="13">
        <v>200</v>
      </c>
      <c r="H16" s="3"/>
    </row>
    <row r="17" spans="1:18" s="25" customFormat="1" x14ac:dyDescent="0.3">
      <c r="A17" s="24" t="s">
        <v>0</v>
      </c>
      <c r="B17" s="23"/>
      <c r="C17" s="23"/>
      <c r="D17" s="23"/>
      <c r="E17" s="23"/>
      <c r="F17" s="23"/>
      <c r="G17" s="33"/>
      <c r="R17" s="26"/>
    </row>
    <row r="19" spans="1:18" x14ac:dyDescent="0.3">
      <c r="A19" s="7" t="s">
        <v>1</v>
      </c>
      <c r="B19" s="19" t="str">
        <f>IF(ISNUMBER(B17:F17),SLOPE(B17:F17,B16:F16),"")</f>
        <v/>
      </c>
    </row>
    <row r="20" spans="1:18" x14ac:dyDescent="0.3">
      <c r="A20" s="7" t="s">
        <v>30</v>
      </c>
      <c r="B20" s="20" t="str">
        <f>IF(ISNUMBER(B17:F17),INTERCEPT(B17:F17,B16:F16),"")</f>
        <v/>
      </c>
    </row>
    <row r="21" spans="1:18" x14ac:dyDescent="0.3">
      <c r="A21" s="7" t="s">
        <v>10</v>
      </c>
      <c r="B21" s="12">
        <v>5</v>
      </c>
    </row>
    <row r="22" spans="1:18" x14ac:dyDescent="0.3">
      <c r="A22" s="7" t="s">
        <v>11</v>
      </c>
      <c r="B22" s="12">
        <v>200</v>
      </c>
    </row>
    <row r="24" spans="1:18" x14ac:dyDescent="0.3">
      <c r="A24" s="4" t="s">
        <v>12</v>
      </c>
    </row>
    <row r="26" spans="1:18" x14ac:dyDescent="0.3">
      <c r="A26" s="5" t="s">
        <v>3</v>
      </c>
      <c r="B26" s="6" t="s">
        <v>0</v>
      </c>
      <c r="C26" s="6" t="s">
        <v>19</v>
      </c>
    </row>
    <row r="27" spans="1:18" x14ac:dyDescent="0.3">
      <c r="A27" s="7" t="s">
        <v>12</v>
      </c>
      <c r="B27" s="18"/>
      <c r="C27" s="21" t="str">
        <f>IF(ISNUMBER(B27),IF((B27-$B$20)/$B$19&lt;$B$21,"&lt; 5",IF(AND((B27-$B$20)/$B$19&gt;=$B$21,(B27-$B$20)/$B$19&lt;=$B$22),(B27-$B$20)/$B$19,"")),"")</f>
        <v/>
      </c>
      <c r="D27" s="36" t="s">
        <v>34</v>
      </c>
      <c r="E27" s="37"/>
    </row>
    <row r="29" spans="1:18" x14ac:dyDescent="0.3">
      <c r="A29" s="4" t="s">
        <v>18</v>
      </c>
    </row>
    <row r="30" spans="1:18" x14ac:dyDescent="0.3">
      <c r="A30" s="4"/>
    </row>
    <row r="31" spans="1:18" ht="14.4" customHeight="1" x14ac:dyDescent="0.3">
      <c r="A31" s="5" t="s">
        <v>3</v>
      </c>
      <c r="B31" s="6" t="s">
        <v>0</v>
      </c>
      <c r="C31" s="6" t="s">
        <v>20</v>
      </c>
      <c r="E31" s="35"/>
    </row>
    <row r="32" spans="1:18" ht="16.2" customHeight="1" x14ac:dyDescent="0.3">
      <c r="A32" s="7" t="s">
        <v>17</v>
      </c>
      <c r="B32" s="18"/>
      <c r="C32" s="21" t="str">
        <f>IF(ISNUMBER(B32),IF(AND((B32-$B$20)/$B$19&gt;=$B$21,(B32-$B$20)/$B$19&lt;=$B$22),(B32-$B$20)/$B$19,""),"")</f>
        <v/>
      </c>
      <c r="D32" s="55" t="s">
        <v>35</v>
      </c>
      <c r="E32" s="56"/>
    </row>
    <row r="33" spans="1:9" x14ac:dyDescent="0.3">
      <c r="A33" s="28"/>
      <c r="B33" s="30"/>
      <c r="C33" s="29"/>
      <c r="D33" s="3"/>
    </row>
    <row r="34" spans="1:9" x14ac:dyDescent="0.3">
      <c r="A34" s="28"/>
      <c r="B34" s="30"/>
      <c r="C34" s="29"/>
      <c r="D34" s="3"/>
    </row>
    <row r="35" spans="1:9" x14ac:dyDescent="0.3">
      <c r="B35" s="30"/>
      <c r="C35" s="29"/>
      <c r="D35" s="3"/>
    </row>
    <row r="36" spans="1:9" x14ac:dyDescent="0.3">
      <c r="A36" s="4" t="s">
        <v>7</v>
      </c>
      <c r="B36" s="30"/>
      <c r="C36" s="29"/>
      <c r="D36" s="3"/>
      <c r="E36" s="65" t="s">
        <v>39</v>
      </c>
      <c r="G36" s="67" t="s">
        <v>32</v>
      </c>
    </row>
    <row r="37" spans="1:9" x14ac:dyDescent="0.3">
      <c r="A37" s="2"/>
      <c r="C37" s="3"/>
      <c r="E37" s="66"/>
      <c r="G37" s="68"/>
    </row>
    <row r="38" spans="1:9" x14ac:dyDescent="0.3">
      <c r="A38" s="48"/>
      <c r="B38" s="48"/>
      <c r="C38" s="48"/>
      <c r="D38" s="48"/>
      <c r="E38" s="63"/>
      <c r="F38" s="50"/>
      <c r="G38" s="51"/>
    </row>
    <row r="39" spans="1:9" ht="23.4" customHeight="1" x14ac:dyDescent="0.3">
      <c r="A39" s="48"/>
      <c r="B39" s="53" t="s">
        <v>33</v>
      </c>
      <c r="C39" s="48"/>
      <c r="D39" s="48"/>
      <c r="E39" s="64"/>
      <c r="F39" s="49"/>
      <c r="G39" s="52"/>
    </row>
    <row r="40" spans="1:9" x14ac:dyDescent="0.3">
      <c r="A40" s="48"/>
      <c r="B40" s="54"/>
      <c r="C40" s="60" t="s">
        <v>0</v>
      </c>
      <c r="D40" s="61"/>
      <c r="E40" s="61" t="s">
        <v>16</v>
      </c>
      <c r="F40" s="61"/>
      <c r="G40" s="62" t="s">
        <v>21</v>
      </c>
    </row>
    <row r="41" spans="1:9" x14ac:dyDescent="0.3">
      <c r="A41" s="5" t="s">
        <v>3</v>
      </c>
      <c r="B41" s="47" t="s">
        <v>4</v>
      </c>
      <c r="C41" s="43" t="s">
        <v>5</v>
      </c>
      <c r="D41" s="43" t="s">
        <v>6</v>
      </c>
      <c r="E41" s="43" t="s">
        <v>14</v>
      </c>
      <c r="F41" s="43" t="s">
        <v>15</v>
      </c>
      <c r="G41" s="62"/>
    </row>
    <row r="42" spans="1:9" ht="14.4" customHeight="1" x14ac:dyDescent="0.3">
      <c r="A42" s="16"/>
      <c r="B42" s="16"/>
      <c r="C42" s="16"/>
      <c r="D42" s="18"/>
      <c r="E42" s="21" t="str">
        <f>IF(AND(ISNUMBER($B$19),ISNUMBER(C42)),IF(AND((C42-$B$20)/$B$19&gt;=$B$21,(C42-$B$20)/$B$19&lt;=$B$22),(C42-$B$20)/$B$19*$B42,"&lt;5"),"")</f>
        <v/>
      </c>
      <c r="F42" s="21" t="str">
        <f>IF(AND(ISNUMBER($B$19),ISNUMBER(D42)),IF(AND((D42-$B$20)/$B$19&gt;=$B$21,(D42-$B$20)/$B$19&lt;=$B$22),(D42-$B$20)/$B$19*B42,""),"")</f>
        <v/>
      </c>
      <c r="G42" s="31" t="str">
        <f t="shared" ref="G42" si="0">IF(AND(ISNUMBER(E42),ISNUMBER(F42)),F42-E42,IF(ISNUMBER(F42),F42,""))</f>
        <v/>
      </c>
      <c r="H42" s="57"/>
      <c r="I42" s="57"/>
    </row>
    <row r="43" spans="1:9" x14ac:dyDescent="0.3">
      <c r="A43" s="16"/>
      <c r="B43" s="16"/>
      <c r="C43" s="16"/>
      <c r="D43" s="18"/>
      <c r="E43" s="21" t="str">
        <f t="shared" ref="E43:E106" si="1">IF(AND(ISNUMBER($B$19),ISNUMBER(C43)),IF(AND((C43-$B$20)/$B$19&gt;=$B$21,(C43-$B$20)/$B$19&lt;=$B$22),(C43-$B$20)/$B$19*$B43,"&lt;5"),"")</f>
        <v/>
      </c>
      <c r="F43" s="21" t="str">
        <f t="shared" ref="F43:F106" si="2">IF(AND(ISNUMBER($B$19),ISNUMBER(D43)),IF(AND((D43-$B$20)/$B$19&gt;=$B$21,(D43-$B$20)/$B$19&lt;=$B$22),(D43-$B$20)/$B$19*B43,""),"")</f>
        <v/>
      </c>
      <c r="G43" s="31" t="str">
        <f t="shared" ref="G43:G106" si="3">IF(AND(ISNUMBER(E43),ISNUMBER(F43)),F43-E43,IF(ISNUMBER(F43),F43,""))</f>
        <v/>
      </c>
      <c r="H43" s="34"/>
    </row>
    <row r="44" spans="1:9" x14ac:dyDescent="0.3">
      <c r="A44" s="16"/>
      <c r="B44" s="16"/>
      <c r="C44" s="16"/>
      <c r="D44" s="16"/>
      <c r="E44" s="21" t="str">
        <f t="shared" si="1"/>
        <v/>
      </c>
      <c r="F44" s="21" t="str">
        <f t="shared" si="2"/>
        <v/>
      </c>
      <c r="G44" s="31" t="str">
        <f t="shared" si="3"/>
        <v/>
      </c>
    </row>
    <row r="45" spans="1:9" x14ac:dyDescent="0.3">
      <c r="A45" s="16"/>
      <c r="B45" s="16"/>
      <c r="C45" s="16"/>
      <c r="D45" s="18"/>
      <c r="E45" s="21" t="str">
        <f t="shared" si="1"/>
        <v/>
      </c>
      <c r="F45" s="21" t="str">
        <f t="shared" si="2"/>
        <v/>
      </c>
      <c r="G45" s="31" t="str">
        <f t="shared" si="3"/>
        <v/>
      </c>
    </row>
    <row r="46" spans="1:9" x14ac:dyDescent="0.3">
      <c r="A46" s="16"/>
      <c r="B46" s="16"/>
      <c r="C46" s="16"/>
      <c r="D46" s="16"/>
      <c r="E46" s="21" t="str">
        <f t="shared" si="1"/>
        <v/>
      </c>
      <c r="F46" s="21" t="str">
        <f t="shared" si="2"/>
        <v/>
      </c>
      <c r="G46" s="31" t="str">
        <f t="shared" si="3"/>
        <v/>
      </c>
    </row>
    <row r="47" spans="1:9" x14ac:dyDescent="0.3">
      <c r="A47" s="16"/>
      <c r="B47" s="16"/>
      <c r="C47" s="16"/>
      <c r="D47" s="16"/>
      <c r="E47" s="21" t="str">
        <f t="shared" si="1"/>
        <v/>
      </c>
      <c r="F47" s="21" t="str">
        <f t="shared" si="2"/>
        <v/>
      </c>
      <c r="G47" s="31" t="str">
        <f t="shared" si="3"/>
        <v/>
      </c>
    </row>
    <row r="48" spans="1:9" x14ac:dyDescent="0.3">
      <c r="A48" s="16"/>
      <c r="B48" s="16"/>
      <c r="C48" s="16"/>
      <c r="D48" s="16"/>
      <c r="E48" s="21" t="str">
        <f t="shared" si="1"/>
        <v/>
      </c>
      <c r="F48" s="21" t="str">
        <f t="shared" si="2"/>
        <v/>
      </c>
      <c r="G48" s="31" t="str">
        <f t="shared" si="3"/>
        <v/>
      </c>
    </row>
    <row r="49" spans="1:7" x14ac:dyDescent="0.3">
      <c r="A49" s="16"/>
      <c r="B49" s="16"/>
      <c r="C49" s="16"/>
      <c r="D49" s="16"/>
      <c r="E49" s="21" t="str">
        <f t="shared" si="1"/>
        <v/>
      </c>
      <c r="F49" s="21" t="str">
        <f t="shared" si="2"/>
        <v/>
      </c>
      <c r="G49" s="31" t="str">
        <f t="shared" si="3"/>
        <v/>
      </c>
    </row>
    <row r="50" spans="1:7" x14ac:dyDescent="0.3">
      <c r="A50" s="16"/>
      <c r="B50" s="16"/>
      <c r="C50" s="16"/>
      <c r="D50" s="16"/>
      <c r="E50" s="21" t="str">
        <f t="shared" si="1"/>
        <v/>
      </c>
      <c r="F50" s="21" t="str">
        <f t="shared" si="2"/>
        <v/>
      </c>
      <c r="G50" s="31" t="str">
        <f t="shared" si="3"/>
        <v/>
      </c>
    </row>
    <row r="51" spans="1:7" x14ac:dyDescent="0.3">
      <c r="A51" s="16"/>
      <c r="B51" s="16"/>
      <c r="C51" s="16"/>
      <c r="D51" s="18"/>
      <c r="E51" s="21" t="str">
        <f t="shared" si="1"/>
        <v/>
      </c>
      <c r="F51" s="21" t="str">
        <f t="shared" si="2"/>
        <v/>
      </c>
      <c r="G51" s="31" t="str">
        <f t="shared" si="3"/>
        <v/>
      </c>
    </row>
    <row r="52" spans="1:7" x14ac:dyDescent="0.3">
      <c r="A52" s="16"/>
      <c r="B52" s="16"/>
      <c r="C52" s="16"/>
      <c r="D52" s="16"/>
      <c r="E52" s="21" t="str">
        <f t="shared" si="1"/>
        <v/>
      </c>
      <c r="F52" s="21" t="str">
        <f t="shared" si="2"/>
        <v/>
      </c>
      <c r="G52" s="31" t="str">
        <f t="shared" si="3"/>
        <v/>
      </c>
    </row>
    <row r="53" spans="1:7" x14ac:dyDescent="0.3">
      <c r="A53" s="16"/>
      <c r="B53" s="16"/>
      <c r="C53" s="16"/>
      <c r="D53" s="16"/>
      <c r="E53" s="21" t="str">
        <f t="shared" si="1"/>
        <v/>
      </c>
      <c r="F53" s="21" t="str">
        <f t="shared" si="2"/>
        <v/>
      </c>
      <c r="G53" s="31" t="str">
        <f t="shared" si="3"/>
        <v/>
      </c>
    </row>
    <row r="54" spans="1:7" x14ac:dyDescent="0.3">
      <c r="A54" s="16"/>
      <c r="B54" s="16"/>
      <c r="C54" s="16"/>
      <c r="D54" s="16"/>
      <c r="E54" s="21" t="str">
        <f t="shared" si="1"/>
        <v/>
      </c>
      <c r="F54" s="21" t="str">
        <f t="shared" si="2"/>
        <v/>
      </c>
      <c r="G54" s="31" t="str">
        <f t="shared" si="3"/>
        <v/>
      </c>
    </row>
    <row r="55" spans="1:7" x14ac:dyDescent="0.3">
      <c r="A55" s="16"/>
      <c r="B55" s="16"/>
      <c r="C55" s="16"/>
      <c r="D55" s="16"/>
      <c r="E55" s="21" t="str">
        <f t="shared" si="1"/>
        <v/>
      </c>
      <c r="F55" s="21" t="str">
        <f t="shared" si="2"/>
        <v/>
      </c>
      <c r="G55" s="31" t="str">
        <f t="shared" si="3"/>
        <v/>
      </c>
    </row>
    <row r="56" spans="1:7" x14ac:dyDescent="0.3">
      <c r="A56" s="16"/>
      <c r="B56" s="16"/>
      <c r="C56" s="16"/>
      <c r="D56" s="16"/>
      <c r="E56" s="21" t="str">
        <f t="shared" si="1"/>
        <v/>
      </c>
      <c r="F56" s="21" t="str">
        <f t="shared" si="2"/>
        <v/>
      </c>
      <c r="G56" s="31" t="str">
        <f t="shared" si="3"/>
        <v/>
      </c>
    </row>
    <row r="57" spans="1:7" x14ac:dyDescent="0.3">
      <c r="A57" s="16"/>
      <c r="B57" s="16"/>
      <c r="C57" s="16"/>
      <c r="D57" s="16"/>
      <c r="E57" s="21" t="str">
        <f t="shared" si="1"/>
        <v/>
      </c>
      <c r="F57" s="21" t="str">
        <f t="shared" si="2"/>
        <v/>
      </c>
      <c r="G57" s="31" t="str">
        <f t="shared" si="3"/>
        <v/>
      </c>
    </row>
    <row r="58" spans="1:7" x14ac:dyDescent="0.3">
      <c r="A58" s="16"/>
      <c r="B58" s="16"/>
      <c r="C58" s="16"/>
      <c r="D58" s="16"/>
      <c r="E58" s="21" t="str">
        <f t="shared" si="1"/>
        <v/>
      </c>
      <c r="F58" s="21" t="str">
        <f t="shared" si="2"/>
        <v/>
      </c>
      <c r="G58" s="31" t="str">
        <f t="shared" si="3"/>
        <v/>
      </c>
    </row>
    <row r="59" spans="1:7" x14ac:dyDescent="0.3">
      <c r="A59" s="16"/>
      <c r="B59" s="16"/>
      <c r="C59" s="16"/>
      <c r="D59" s="16"/>
      <c r="E59" s="21" t="str">
        <f t="shared" si="1"/>
        <v/>
      </c>
      <c r="F59" s="21" t="str">
        <f t="shared" si="2"/>
        <v/>
      </c>
      <c r="G59" s="31" t="str">
        <f t="shared" si="3"/>
        <v/>
      </c>
    </row>
    <row r="60" spans="1:7" x14ac:dyDescent="0.3">
      <c r="A60" s="16"/>
      <c r="B60" s="16"/>
      <c r="C60" s="16"/>
      <c r="D60" s="16"/>
      <c r="E60" s="21" t="str">
        <f t="shared" si="1"/>
        <v/>
      </c>
      <c r="F60" s="21" t="str">
        <f t="shared" si="2"/>
        <v/>
      </c>
      <c r="G60" s="31" t="str">
        <f t="shared" si="3"/>
        <v/>
      </c>
    </row>
    <row r="61" spans="1:7" x14ac:dyDescent="0.3">
      <c r="A61" s="16"/>
      <c r="B61" s="16"/>
      <c r="C61" s="16"/>
      <c r="D61" s="16"/>
      <c r="E61" s="21" t="str">
        <f t="shared" si="1"/>
        <v/>
      </c>
      <c r="F61" s="21" t="str">
        <f t="shared" si="2"/>
        <v/>
      </c>
      <c r="G61" s="31" t="str">
        <f t="shared" si="3"/>
        <v/>
      </c>
    </row>
    <row r="62" spans="1:7" x14ac:dyDescent="0.3">
      <c r="A62" s="16"/>
      <c r="B62" s="16"/>
      <c r="C62" s="16"/>
      <c r="D62" s="16"/>
      <c r="E62" s="21" t="str">
        <f t="shared" si="1"/>
        <v/>
      </c>
      <c r="F62" s="21" t="str">
        <f t="shared" si="2"/>
        <v/>
      </c>
      <c r="G62" s="31" t="str">
        <f t="shared" si="3"/>
        <v/>
      </c>
    </row>
    <row r="63" spans="1:7" x14ac:dyDescent="0.3">
      <c r="A63" s="16"/>
      <c r="B63" s="16"/>
      <c r="C63" s="16"/>
      <c r="D63" s="16"/>
      <c r="E63" s="21" t="str">
        <f t="shared" si="1"/>
        <v/>
      </c>
      <c r="F63" s="21" t="str">
        <f t="shared" si="2"/>
        <v/>
      </c>
      <c r="G63" s="31" t="str">
        <f t="shared" si="3"/>
        <v/>
      </c>
    </row>
    <row r="64" spans="1:7" x14ac:dyDescent="0.3">
      <c r="A64" s="16"/>
      <c r="B64" s="16"/>
      <c r="C64" s="16"/>
      <c r="D64" s="16"/>
      <c r="E64" s="21" t="str">
        <f t="shared" si="1"/>
        <v/>
      </c>
      <c r="F64" s="21" t="str">
        <f t="shared" si="2"/>
        <v/>
      </c>
      <c r="G64" s="31" t="str">
        <f t="shared" si="3"/>
        <v/>
      </c>
    </row>
    <row r="65" spans="1:7" x14ac:dyDescent="0.3">
      <c r="A65" s="16"/>
      <c r="B65" s="16"/>
      <c r="C65" s="16"/>
      <c r="D65" s="16"/>
      <c r="E65" s="21" t="str">
        <f t="shared" si="1"/>
        <v/>
      </c>
      <c r="F65" s="21" t="str">
        <f t="shared" si="2"/>
        <v/>
      </c>
      <c r="G65" s="31" t="str">
        <f t="shared" si="3"/>
        <v/>
      </c>
    </row>
    <row r="66" spans="1:7" x14ac:dyDescent="0.3">
      <c r="A66" s="16"/>
      <c r="B66" s="16"/>
      <c r="C66" s="16"/>
      <c r="D66" s="16"/>
      <c r="E66" s="21" t="str">
        <f t="shared" si="1"/>
        <v/>
      </c>
      <c r="F66" s="21" t="str">
        <f t="shared" si="2"/>
        <v/>
      </c>
      <c r="G66" s="31" t="str">
        <f t="shared" si="3"/>
        <v/>
      </c>
    </row>
    <row r="67" spans="1:7" x14ac:dyDescent="0.3">
      <c r="A67" s="16"/>
      <c r="B67" s="16"/>
      <c r="C67" s="16"/>
      <c r="D67" s="16"/>
      <c r="E67" s="21" t="str">
        <f t="shared" si="1"/>
        <v/>
      </c>
      <c r="F67" s="21" t="str">
        <f t="shared" si="2"/>
        <v/>
      </c>
      <c r="G67" s="31" t="str">
        <f t="shared" si="3"/>
        <v/>
      </c>
    </row>
    <row r="68" spans="1:7" x14ac:dyDescent="0.3">
      <c r="A68" s="16"/>
      <c r="B68" s="16"/>
      <c r="C68" s="16"/>
      <c r="D68" s="16"/>
      <c r="E68" s="21" t="str">
        <f t="shared" si="1"/>
        <v/>
      </c>
      <c r="F68" s="21" t="str">
        <f t="shared" si="2"/>
        <v/>
      </c>
      <c r="G68" s="31" t="str">
        <f t="shared" si="3"/>
        <v/>
      </c>
    </row>
    <row r="69" spans="1:7" x14ac:dyDescent="0.3">
      <c r="A69" s="16"/>
      <c r="B69" s="16"/>
      <c r="C69" s="16"/>
      <c r="D69" s="16"/>
      <c r="E69" s="21" t="str">
        <f t="shared" si="1"/>
        <v/>
      </c>
      <c r="F69" s="21" t="str">
        <f t="shared" si="2"/>
        <v/>
      </c>
      <c r="G69" s="31" t="str">
        <f t="shared" si="3"/>
        <v/>
      </c>
    </row>
    <row r="70" spans="1:7" x14ac:dyDescent="0.3">
      <c r="A70" s="16"/>
      <c r="B70" s="16"/>
      <c r="C70" s="16"/>
      <c r="D70" s="16"/>
      <c r="E70" s="21" t="str">
        <f t="shared" si="1"/>
        <v/>
      </c>
      <c r="F70" s="21" t="str">
        <f t="shared" si="2"/>
        <v/>
      </c>
      <c r="G70" s="31" t="str">
        <f t="shared" si="3"/>
        <v/>
      </c>
    </row>
    <row r="71" spans="1:7" x14ac:dyDescent="0.3">
      <c r="A71" s="16"/>
      <c r="B71" s="16"/>
      <c r="C71" s="16"/>
      <c r="D71" s="16"/>
      <c r="E71" s="21" t="str">
        <f t="shared" si="1"/>
        <v/>
      </c>
      <c r="F71" s="21" t="str">
        <f t="shared" si="2"/>
        <v/>
      </c>
      <c r="G71" s="31" t="str">
        <f t="shared" si="3"/>
        <v/>
      </c>
    </row>
    <row r="72" spans="1:7" x14ac:dyDescent="0.3">
      <c r="A72" s="16"/>
      <c r="B72" s="16"/>
      <c r="C72" s="16"/>
      <c r="D72" s="16"/>
      <c r="E72" s="21" t="str">
        <f t="shared" si="1"/>
        <v/>
      </c>
      <c r="F72" s="21" t="str">
        <f t="shared" si="2"/>
        <v/>
      </c>
      <c r="G72" s="31" t="str">
        <f t="shared" si="3"/>
        <v/>
      </c>
    </row>
    <row r="73" spans="1:7" x14ac:dyDescent="0.3">
      <c r="A73" s="16"/>
      <c r="B73" s="16"/>
      <c r="C73" s="16"/>
      <c r="D73" s="16"/>
      <c r="E73" s="21" t="str">
        <f t="shared" si="1"/>
        <v/>
      </c>
      <c r="F73" s="21" t="str">
        <f t="shared" si="2"/>
        <v/>
      </c>
      <c r="G73" s="31" t="str">
        <f t="shared" si="3"/>
        <v/>
      </c>
    </row>
    <row r="74" spans="1:7" x14ac:dyDescent="0.3">
      <c r="A74" s="16"/>
      <c r="B74" s="16"/>
      <c r="C74" s="16"/>
      <c r="D74" s="16"/>
      <c r="E74" s="21" t="str">
        <f t="shared" si="1"/>
        <v/>
      </c>
      <c r="F74" s="21" t="str">
        <f t="shared" si="2"/>
        <v/>
      </c>
      <c r="G74" s="31" t="str">
        <f t="shared" si="3"/>
        <v/>
      </c>
    </row>
    <row r="75" spans="1:7" x14ac:dyDescent="0.3">
      <c r="A75" s="16"/>
      <c r="B75" s="16"/>
      <c r="C75" s="16"/>
      <c r="D75" s="16"/>
      <c r="E75" s="21" t="str">
        <f t="shared" si="1"/>
        <v/>
      </c>
      <c r="F75" s="21" t="str">
        <f t="shared" si="2"/>
        <v/>
      </c>
      <c r="G75" s="31" t="str">
        <f t="shared" si="3"/>
        <v/>
      </c>
    </row>
    <row r="76" spans="1:7" x14ac:dyDescent="0.3">
      <c r="A76" s="16"/>
      <c r="B76" s="16"/>
      <c r="C76" s="16"/>
      <c r="D76" s="16"/>
      <c r="E76" s="21" t="str">
        <f t="shared" si="1"/>
        <v/>
      </c>
      <c r="F76" s="21" t="str">
        <f t="shared" si="2"/>
        <v/>
      </c>
      <c r="G76" s="31" t="str">
        <f t="shared" si="3"/>
        <v/>
      </c>
    </row>
    <row r="77" spans="1:7" x14ac:dyDescent="0.3">
      <c r="A77" s="16"/>
      <c r="B77" s="16"/>
      <c r="C77" s="16"/>
      <c r="D77" s="16"/>
      <c r="E77" s="21" t="str">
        <f t="shared" si="1"/>
        <v/>
      </c>
      <c r="F77" s="21" t="str">
        <f t="shared" si="2"/>
        <v/>
      </c>
      <c r="G77" s="31" t="str">
        <f t="shared" si="3"/>
        <v/>
      </c>
    </row>
    <row r="78" spans="1:7" x14ac:dyDescent="0.3">
      <c r="A78" s="16"/>
      <c r="B78" s="16"/>
      <c r="C78" s="16"/>
      <c r="D78" s="16"/>
      <c r="E78" s="21" t="str">
        <f t="shared" si="1"/>
        <v/>
      </c>
      <c r="F78" s="21" t="str">
        <f t="shared" si="2"/>
        <v/>
      </c>
      <c r="G78" s="31" t="str">
        <f t="shared" si="3"/>
        <v/>
      </c>
    </row>
    <row r="79" spans="1:7" x14ac:dyDescent="0.3">
      <c r="A79" s="16"/>
      <c r="B79" s="16"/>
      <c r="C79" s="16"/>
      <c r="D79" s="16"/>
      <c r="E79" s="21" t="str">
        <f t="shared" si="1"/>
        <v/>
      </c>
      <c r="F79" s="21" t="str">
        <f t="shared" si="2"/>
        <v/>
      </c>
      <c r="G79" s="31" t="str">
        <f t="shared" si="3"/>
        <v/>
      </c>
    </row>
    <row r="80" spans="1:7" x14ac:dyDescent="0.3">
      <c r="A80" s="16"/>
      <c r="B80" s="16"/>
      <c r="C80" s="16"/>
      <c r="D80" s="16"/>
      <c r="E80" s="21" t="str">
        <f t="shared" si="1"/>
        <v/>
      </c>
      <c r="F80" s="21" t="str">
        <f t="shared" si="2"/>
        <v/>
      </c>
      <c r="G80" s="31" t="str">
        <f t="shared" si="3"/>
        <v/>
      </c>
    </row>
    <row r="81" spans="1:7" x14ac:dyDescent="0.3">
      <c r="A81" s="16"/>
      <c r="B81" s="16"/>
      <c r="C81" s="16"/>
      <c r="D81" s="16"/>
      <c r="E81" s="21" t="str">
        <f t="shared" si="1"/>
        <v/>
      </c>
      <c r="F81" s="21" t="str">
        <f t="shared" si="2"/>
        <v/>
      </c>
      <c r="G81" s="31" t="str">
        <f t="shared" si="3"/>
        <v/>
      </c>
    </row>
    <row r="82" spans="1:7" x14ac:dyDescent="0.3">
      <c r="A82" s="16"/>
      <c r="B82" s="16"/>
      <c r="C82" s="16"/>
      <c r="D82" s="16"/>
      <c r="E82" s="21" t="str">
        <f t="shared" si="1"/>
        <v/>
      </c>
      <c r="F82" s="21" t="str">
        <f t="shared" si="2"/>
        <v/>
      </c>
      <c r="G82" s="31" t="str">
        <f t="shared" si="3"/>
        <v/>
      </c>
    </row>
    <row r="83" spans="1:7" x14ac:dyDescent="0.3">
      <c r="A83" s="16"/>
      <c r="B83" s="16"/>
      <c r="C83" s="16"/>
      <c r="D83" s="16"/>
      <c r="E83" s="21" t="str">
        <f t="shared" si="1"/>
        <v/>
      </c>
      <c r="F83" s="21" t="str">
        <f t="shared" si="2"/>
        <v/>
      </c>
      <c r="G83" s="31" t="str">
        <f t="shared" si="3"/>
        <v/>
      </c>
    </row>
    <row r="84" spans="1:7" x14ac:dyDescent="0.3">
      <c r="A84" s="16"/>
      <c r="B84" s="16"/>
      <c r="C84" s="16"/>
      <c r="D84" s="16"/>
      <c r="E84" s="21" t="str">
        <f t="shared" si="1"/>
        <v/>
      </c>
      <c r="F84" s="21" t="str">
        <f t="shared" si="2"/>
        <v/>
      </c>
      <c r="G84" s="31" t="str">
        <f t="shared" si="3"/>
        <v/>
      </c>
    </row>
    <row r="85" spans="1:7" x14ac:dyDescent="0.3">
      <c r="A85" s="16"/>
      <c r="B85" s="16"/>
      <c r="C85" s="16"/>
      <c r="D85" s="16"/>
      <c r="E85" s="21" t="str">
        <f t="shared" si="1"/>
        <v/>
      </c>
      <c r="F85" s="21" t="str">
        <f t="shared" si="2"/>
        <v/>
      </c>
      <c r="G85" s="31" t="str">
        <f t="shared" si="3"/>
        <v/>
      </c>
    </row>
    <row r="86" spans="1:7" x14ac:dyDescent="0.3">
      <c r="A86" s="16"/>
      <c r="B86" s="16"/>
      <c r="C86" s="16"/>
      <c r="D86" s="16"/>
      <c r="E86" s="21" t="str">
        <f t="shared" si="1"/>
        <v/>
      </c>
      <c r="F86" s="21" t="str">
        <f t="shared" si="2"/>
        <v/>
      </c>
      <c r="G86" s="31" t="str">
        <f t="shared" si="3"/>
        <v/>
      </c>
    </row>
    <row r="87" spans="1:7" x14ac:dyDescent="0.3">
      <c r="A87" s="16"/>
      <c r="B87" s="16"/>
      <c r="C87" s="16"/>
      <c r="D87" s="16"/>
      <c r="E87" s="21" t="str">
        <f t="shared" si="1"/>
        <v/>
      </c>
      <c r="F87" s="21" t="str">
        <f t="shared" si="2"/>
        <v/>
      </c>
      <c r="G87" s="31" t="str">
        <f t="shared" si="3"/>
        <v/>
      </c>
    </row>
    <row r="88" spans="1:7" x14ac:dyDescent="0.3">
      <c r="A88" s="16"/>
      <c r="B88" s="16"/>
      <c r="C88" s="16"/>
      <c r="D88" s="16"/>
      <c r="E88" s="21" t="str">
        <f t="shared" si="1"/>
        <v/>
      </c>
      <c r="F88" s="21" t="str">
        <f t="shared" si="2"/>
        <v/>
      </c>
      <c r="G88" s="31" t="str">
        <f t="shared" si="3"/>
        <v/>
      </c>
    </row>
    <row r="89" spans="1:7" x14ac:dyDescent="0.3">
      <c r="A89" s="16"/>
      <c r="B89" s="16"/>
      <c r="C89" s="16"/>
      <c r="D89" s="16"/>
      <c r="E89" s="21" t="str">
        <f t="shared" si="1"/>
        <v/>
      </c>
      <c r="F89" s="21" t="str">
        <f t="shared" si="2"/>
        <v/>
      </c>
      <c r="G89" s="31" t="str">
        <f t="shared" si="3"/>
        <v/>
      </c>
    </row>
    <row r="90" spans="1:7" x14ac:dyDescent="0.3">
      <c r="A90" s="16"/>
      <c r="B90" s="16"/>
      <c r="C90" s="16"/>
      <c r="D90" s="16"/>
      <c r="E90" s="21" t="str">
        <f t="shared" si="1"/>
        <v/>
      </c>
      <c r="F90" s="21" t="str">
        <f t="shared" si="2"/>
        <v/>
      </c>
      <c r="G90" s="31" t="str">
        <f t="shared" si="3"/>
        <v/>
      </c>
    </row>
    <row r="91" spans="1:7" x14ac:dyDescent="0.3">
      <c r="A91" s="16"/>
      <c r="B91" s="16"/>
      <c r="C91" s="16"/>
      <c r="D91" s="16"/>
      <c r="E91" s="21" t="str">
        <f t="shared" si="1"/>
        <v/>
      </c>
      <c r="F91" s="21" t="str">
        <f t="shared" si="2"/>
        <v/>
      </c>
      <c r="G91" s="31" t="str">
        <f t="shared" si="3"/>
        <v/>
      </c>
    </row>
    <row r="92" spans="1:7" x14ac:dyDescent="0.3">
      <c r="A92" s="16"/>
      <c r="B92" s="16"/>
      <c r="C92" s="16"/>
      <c r="D92" s="16"/>
      <c r="E92" s="21" t="str">
        <f t="shared" si="1"/>
        <v/>
      </c>
      <c r="F92" s="21" t="str">
        <f t="shared" si="2"/>
        <v/>
      </c>
      <c r="G92" s="31" t="str">
        <f t="shared" si="3"/>
        <v/>
      </c>
    </row>
    <row r="93" spans="1:7" x14ac:dyDescent="0.3">
      <c r="A93" s="16"/>
      <c r="B93" s="16"/>
      <c r="C93" s="16"/>
      <c r="D93" s="16"/>
      <c r="E93" s="21" t="str">
        <f t="shared" si="1"/>
        <v/>
      </c>
      <c r="F93" s="21" t="str">
        <f t="shared" si="2"/>
        <v/>
      </c>
      <c r="G93" s="31" t="str">
        <f t="shared" si="3"/>
        <v/>
      </c>
    </row>
    <row r="94" spans="1:7" x14ac:dyDescent="0.3">
      <c r="A94" s="16"/>
      <c r="B94" s="16"/>
      <c r="C94" s="16"/>
      <c r="D94" s="16"/>
      <c r="E94" s="21" t="str">
        <f t="shared" si="1"/>
        <v/>
      </c>
      <c r="F94" s="21" t="str">
        <f t="shared" si="2"/>
        <v/>
      </c>
      <c r="G94" s="31" t="str">
        <f t="shared" si="3"/>
        <v/>
      </c>
    </row>
    <row r="95" spans="1:7" x14ac:dyDescent="0.3">
      <c r="A95" s="16"/>
      <c r="B95" s="16"/>
      <c r="C95" s="16"/>
      <c r="D95" s="16"/>
      <c r="E95" s="21" t="str">
        <f t="shared" si="1"/>
        <v/>
      </c>
      <c r="F95" s="21" t="str">
        <f t="shared" si="2"/>
        <v/>
      </c>
      <c r="G95" s="31" t="str">
        <f t="shared" si="3"/>
        <v/>
      </c>
    </row>
    <row r="96" spans="1:7" x14ac:dyDescent="0.3">
      <c r="A96" s="16"/>
      <c r="B96" s="16"/>
      <c r="C96" s="16"/>
      <c r="D96" s="16"/>
      <c r="E96" s="21" t="str">
        <f t="shared" si="1"/>
        <v/>
      </c>
      <c r="F96" s="21" t="str">
        <f t="shared" si="2"/>
        <v/>
      </c>
      <c r="G96" s="31" t="str">
        <f t="shared" si="3"/>
        <v/>
      </c>
    </row>
    <row r="97" spans="1:7" x14ac:dyDescent="0.3">
      <c r="A97" s="16"/>
      <c r="B97" s="16"/>
      <c r="C97" s="16"/>
      <c r="D97" s="16"/>
      <c r="E97" s="21" t="str">
        <f t="shared" si="1"/>
        <v/>
      </c>
      <c r="F97" s="21" t="str">
        <f t="shared" si="2"/>
        <v/>
      </c>
      <c r="G97" s="31" t="str">
        <f t="shared" si="3"/>
        <v/>
      </c>
    </row>
    <row r="98" spans="1:7" x14ac:dyDescent="0.3">
      <c r="A98" s="16"/>
      <c r="B98" s="16"/>
      <c r="C98" s="16"/>
      <c r="D98" s="16"/>
      <c r="E98" s="21" t="str">
        <f t="shared" si="1"/>
        <v/>
      </c>
      <c r="F98" s="21" t="str">
        <f t="shared" si="2"/>
        <v/>
      </c>
      <c r="G98" s="31" t="str">
        <f t="shared" si="3"/>
        <v/>
      </c>
    </row>
    <row r="99" spans="1:7" x14ac:dyDescent="0.3">
      <c r="A99" s="16"/>
      <c r="B99" s="16"/>
      <c r="C99" s="16"/>
      <c r="D99" s="16"/>
      <c r="E99" s="21" t="str">
        <f t="shared" si="1"/>
        <v/>
      </c>
      <c r="F99" s="21" t="str">
        <f t="shared" si="2"/>
        <v/>
      </c>
      <c r="G99" s="31" t="str">
        <f t="shared" si="3"/>
        <v/>
      </c>
    </row>
    <row r="100" spans="1:7" x14ac:dyDescent="0.3">
      <c r="A100" s="16"/>
      <c r="B100" s="16"/>
      <c r="C100" s="16"/>
      <c r="D100" s="16"/>
      <c r="E100" s="21" t="str">
        <f t="shared" si="1"/>
        <v/>
      </c>
      <c r="F100" s="21" t="str">
        <f t="shared" si="2"/>
        <v/>
      </c>
      <c r="G100" s="31" t="str">
        <f t="shared" si="3"/>
        <v/>
      </c>
    </row>
    <row r="101" spans="1:7" x14ac:dyDescent="0.3">
      <c r="A101" s="16"/>
      <c r="B101" s="16"/>
      <c r="C101" s="16"/>
      <c r="D101" s="16"/>
      <c r="E101" s="21" t="str">
        <f t="shared" si="1"/>
        <v/>
      </c>
      <c r="F101" s="21" t="str">
        <f t="shared" si="2"/>
        <v/>
      </c>
      <c r="G101" s="31" t="str">
        <f t="shared" si="3"/>
        <v/>
      </c>
    </row>
    <row r="102" spans="1:7" x14ac:dyDescent="0.3">
      <c r="A102" s="16"/>
      <c r="B102" s="16"/>
      <c r="C102" s="16"/>
      <c r="D102" s="16"/>
      <c r="E102" s="21" t="str">
        <f t="shared" si="1"/>
        <v/>
      </c>
      <c r="F102" s="21" t="str">
        <f t="shared" si="2"/>
        <v/>
      </c>
      <c r="G102" s="31" t="str">
        <f t="shared" si="3"/>
        <v/>
      </c>
    </row>
    <row r="103" spans="1:7" x14ac:dyDescent="0.3">
      <c r="A103" s="16"/>
      <c r="B103" s="16"/>
      <c r="C103" s="16"/>
      <c r="D103" s="16"/>
      <c r="E103" s="21" t="str">
        <f t="shared" si="1"/>
        <v/>
      </c>
      <c r="F103" s="21" t="str">
        <f t="shared" si="2"/>
        <v/>
      </c>
      <c r="G103" s="31" t="str">
        <f t="shared" si="3"/>
        <v/>
      </c>
    </row>
    <row r="104" spans="1:7" x14ac:dyDescent="0.3">
      <c r="A104" s="16"/>
      <c r="B104" s="16"/>
      <c r="C104" s="16"/>
      <c r="D104" s="16"/>
      <c r="E104" s="21" t="str">
        <f t="shared" si="1"/>
        <v/>
      </c>
      <c r="F104" s="21" t="str">
        <f t="shared" si="2"/>
        <v/>
      </c>
      <c r="G104" s="31" t="str">
        <f t="shared" si="3"/>
        <v/>
      </c>
    </row>
    <row r="105" spans="1:7" x14ac:dyDescent="0.3">
      <c r="A105" s="16"/>
      <c r="B105" s="16"/>
      <c r="C105" s="16"/>
      <c r="D105" s="16"/>
      <c r="E105" s="21" t="str">
        <f t="shared" si="1"/>
        <v/>
      </c>
      <c r="F105" s="21" t="str">
        <f t="shared" si="2"/>
        <v/>
      </c>
      <c r="G105" s="31" t="str">
        <f t="shared" si="3"/>
        <v/>
      </c>
    </row>
    <row r="106" spans="1:7" x14ac:dyDescent="0.3">
      <c r="A106" s="16"/>
      <c r="B106" s="16"/>
      <c r="C106" s="16"/>
      <c r="D106" s="16"/>
      <c r="E106" s="21" t="str">
        <f t="shared" si="1"/>
        <v/>
      </c>
      <c r="F106" s="21" t="str">
        <f t="shared" si="2"/>
        <v/>
      </c>
      <c r="G106" s="31" t="str">
        <f t="shared" si="3"/>
        <v/>
      </c>
    </row>
    <row r="107" spans="1:7" x14ac:dyDescent="0.3">
      <c r="A107" s="16"/>
      <c r="B107" s="16"/>
      <c r="C107" s="16"/>
      <c r="D107" s="16"/>
      <c r="E107" s="21" t="str">
        <f t="shared" ref="E107:E142" si="4">IF(AND(ISNUMBER($B$19),ISNUMBER(C107)),IF(AND((C107-$B$20)/$B$19&gt;=$B$21,(C107-$B$20)/$B$19&lt;=$B$22),(C107-$B$20)/$B$19*$B107,"&lt;5"),"")</f>
        <v/>
      </c>
      <c r="F107" s="21" t="str">
        <f t="shared" ref="F107:F142" si="5">IF(AND(ISNUMBER($B$19),ISNUMBER(D107)),IF(AND((D107-$B$20)/$B$19&gt;=$B$21,(D107-$B$20)/$B$19&lt;=$B$22),(D107-$B$20)/$B$19*B107,""),"")</f>
        <v/>
      </c>
      <c r="G107" s="31" t="str">
        <f t="shared" ref="G107:G142" si="6">IF(AND(ISNUMBER(E107),ISNUMBER(F107)),F107-E107,IF(ISNUMBER(F107),F107,""))</f>
        <v/>
      </c>
    </row>
    <row r="108" spans="1:7" x14ac:dyDescent="0.3">
      <c r="A108" s="16"/>
      <c r="B108" s="16"/>
      <c r="C108" s="16"/>
      <c r="D108" s="16"/>
      <c r="E108" s="21" t="str">
        <f t="shared" si="4"/>
        <v/>
      </c>
      <c r="F108" s="21" t="str">
        <f t="shared" si="5"/>
        <v/>
      </c>
      <c r="G108" s="31" t="str">
        <f t="shared" si="6"/>
        <v/>
      </c>
    </row>
    <row r="109" spans="1:7" x14ac:dyDescent="0.3">
      <c r="A109" s="16"/>
      <c r="B109" s="16"/>
      <c r="C109" s="16"/>
      <c r="D109" s="16"/>
      <c r="E109" s="21" t="str">
        <f t="shared" si="4"/>
        <v/>
      </c>
      <c r="F109" s="21" t="str">
        <f t="shared" si="5"/>
        <v/>
      </c>
      <c r="G109" s="31" t="str">
        <f t="shared" si="6"/>
        <v/>
      </c>
    </row>
    <row r="110" spans="1:7" x14ac:dyDescent="0.3">
      <c r="A110" s="16"/>
      <c r="B110" s="16"/>
      <c r="C110" s="16"/>
      <c r="D110" s="16"/>
      <c r="E110" s="21" t="str">
        <f t="shared" si="4"/>
        <v/>
      </c>
      <c r="F110" s="21" t="str">
        <f t="shared" si="5"/>
        <v/>
      </c>
      <c r="G110" s="31" t="str">
        <f t="shared" si="6"/>
        <v/>
      </c>
    </row>
    <row r="111" spans="1:7" x14ac:dyDescent="0.3">
      <c r="A111" s="16"/>
      <c r="B111" s="16"/>
      <c r="C111" s="16"/>
      <c r="D111" s="16"/>
      <c r="E111" s="21" t="str">
        <f t="shared" si="4"/>
        <v/>
      </c>
      <c r="F111" s="21" t="str">
        <f t="shared" si="5"/>
        <v/>
      </c>
      <c r="G111" s="31" t="str">
        <f t="shared" si="6"/>
        <v/>
      </c>
    </row>
    <row r="112" spans="1:7" x14ac:dyDescent="0.3">
      <c r="A112" s="16"/>
      <c r="B112" s="16"/>
      <c r="C112" s="16"/>
      <c r="D112" s="16"/>
      <c r="E112" s="21" t="str">
        <f t="shared" si="4"/>
        <v/>
      </c>
      <c r="F112" s="21" t="str">
        <f t="shared" si="5"/>
        <v/>
      </c>
      <c r="G112" s="31" t="str">
        <f t="shared" si="6"/>
        <v/>
      </c>
    </row>
    <row r="113" spans="1:7" x14ac:dyDescent="0.3">
      <c r="A113" s="16"/>
      <c r="B113" s="16"/>
      <c r="C113" s="16"/>
      <c r="D113" s="16"/>
      <c r="E113" s="21" t="str">
        <f t="shared" si="4"/>
        <v/>
      </c>
      <c r="F113" s="21" t="str">
        <f t="shared" si="5"/>
        <v/>
      </c>
      <c r="G113" s="31" t="str">
        <f t="shared" si="6"/>
        <v/>
      </c>
    </row>
    <row r="114" spans="1:7" x14ac:dyDescent="0.3">
      <c r="A114" s="16"/>
      <c r="B114" s="16"/>
      <c r="C114" s="16"/>
      <c r="D114" s="16"/>
      <c r="E114" s="21" t="str">
        <f t="shared" si="4"/>
        <v/>
      </c>
      <c r="F114" s="21" t="str">
        <f t="shared" si="5"/>
        <v/>
      </c>
      <c r="G114" s="31" t="str">
        <f t="shared" si="6"/>
        <v/>
      </c>
    </row>
    <row r="115" spans="1:7" x14ac:dyDescent="0.3">
      <c r="A115" s="16"/>
      <c r="B115" s="16"/>
      <c r="C115" s="16"/>
      <c r="D115" s="16"/>
      <c r="E115" s="21" t="str">
        <f t="shared" si="4"/>
        <v/>
      </c>
      <c r="F115" s="21" t="str">
        <f t="shared" si="5"/>
        <v/>
      </c>
      <c r="G115" s="31" t="str">
        <f t="shared" si="6"/>
        <v/>
      </c>
    </row>
    <row r="116" spans="1:7" x14ac:dyDescent="0.3">
      <c r="A116" s="16"/>
      <c r="B116" s="16"/>
      <c r="C116" s="16"/>
      <c r="D116" s="16"/>
      <c r="E116" s="21" t="str">
        <f t="shared" si="4"/>
        <v/>
      </c>
      <c r="F116" s="21" t="str">
        <f t="shared" si="5"/>
        <v/>
      </c>
      <c r="G116" s="31" t="str">
        <f t="shared" si="6"/>
        <v/>
      </c>
    </row>
    <row r="117" spans="1:7" x14ac:dyDescent="0.3">
      <c r="A117" s="16"/>
      <c r="B117" s="16"/>
      <c r="C117" s="16"/>
      <c r="D117" s="16"/>
      <c r="E117" s="21" t="str">
        <f t="shared" si="4"/>
        <v/>
      </c>
      <c r="F117" s="21" t="str">
        <f t="shared" si="5"/>
        <v/>
      </c>
      <c r="G117" s="31" t="str">
        <f t="shared" si="6"/>
        <v/>
      </c>
    </row>
    <row r="118" spans="1:7" x14ac:dyDescent="0.3">
      <c r="A118" s="16"/>
      <c r="B118" s="16"/>
      <c r="C118" s="16"/>
      <c r="D118" s="16"/>
      <c r="E118" s="21" t="str">
        <f t="shared" si="4"/>
        <v/>
      </c>
      <c r="F118" s="21" t="str">
        <f t="shared" si="5"/>
        <v/>
      </c>
      <c r="G118" s="31" t="str">
        <f t="shared" si="6"/>
        <v/>
      </c>
    </row>
    <row r="119" spans="1:7" x14ac:dyDescent="0.3">
      <c r="A119" s="16"/>
      <c r="B119" s="16"/>
      <c r="C119" s="16"/>
      <c r="D119" s="16"/>
      <c r="E119" s="21" t="str">
        <f t="shared" si="4"/>
        <v/>
      </c>
      <c r="F119" s="21" t="str">
        <f t="shared" si="5"/>
        <v/>
      </c>
      <c r="G119" s="31" t="str">
        <f t="shared" si="6"/>
        <v/>
      </c>
    </row>
    <row r="120" spans="1:7" x14ac:dyDescent="0.3">
      <c r="A120" s="16"/>
      <c r="B120" s="16"/>
      <c r="C120" s="16"/>
      <c r="D120" s="16"/>
      <c r="E120" s="21" t="str">
        <f t="shared" si="4"/>
        <v/>
      </c>
      <c r="F120" s="21" t="str">
        <f t="shared" si="5"/>
        <v/>
      </c>
      <c r="G120" s="31" t="str">
        <f t="shared" si="6"/>
        <v/>
      </c>
    </row>
    <row r="121" spans="1:7" x14ac:dyDescent="0.3">
      <c r="A121" s="16"/>
      <c r="B121" s="16"/>
      <c r="C121" s="16"/>
      <c r="D121" s="16"/>
      <c r="E121" s="21" t="str">
        <f t="shared" si="4"/>
        <v/>
      </c>
      <c r="F121" s="21" t="str">
        <f t="shared" si="5"/>
        <v/>
      </c>
      <c r="G121" s="31" t="str">
        <f t="shared" si="6"/>
        <v/>
      </c>
    </row>
    <row r="122" spans="1:7" x14ac:dyDescent="0.3">
      <c r="A122" s="16"/>
      <c r="B122" s="16"/>
      <c r="C122" s="16"/>
      <c r="D122" s="16"/>
      <c r="E122" s="21" t="str">
        <f t="shared" si="4"/>
        <v/>
      </c>
      <c r="F122" s="21" t="str">
        <f t="shared" si="5"/>
        <v/>
      </c>
      <c r="G122" s="31" t="str">
        <f t="shared" si="6"/>
        <v/>
      </c>
    </row>
    <row r="123" spans="1:7" x14ac:dyDescent="0.3">
      <c r="A123" s="16"/>
      <c r="B123" s="16"/>
      <c r="C123" s="16"/>
      <c r="D123" s="16"/>
      <c r="E123" s="21" t="str">
        <f t="shared" si="4"/>
        <v/>
      </c>
      <c r="F123" s="21" t="str">
        <f t="shared" si="5"/>
        <v/>
      </c>
      <c r="G123" s="31" t="str">
        <f t="shared" si="6"/>
        <v/>
      </c>
    </row>
    <row r="124" spans="1:7" x14ac:dyDescent="0.3">
      <c r="A124" s="16"/>
      <c r="B124" s="16"/>
      <c r="C124" s="16"/>
      <c r="D124" s="16"/>
      <c r="E124" s="21" t="str">
        <f t="shared" si="4"/>
        <v/>
      </c>
      <c r="F124" s="21" t="str">
        <f t="shared" si="5"/>
        <v/>
      </c>
      <c r="G124" s="31" t="str">
        <f t="shared" si="6"/>
        <v/>
      </c>
    </row>
    <row r="125" spans="1:7" x14ac:dyDescent="0.3">
      <c r="A125" s="16"/>
      <c r="B125" s="16"/>
      <c r="C125" s="16"/>
      <c r="D125" s="16"/>
      <c r="E125" s="21" t="str">
        <f t="shared" si="4"/>
        <v/>
      </c>
      <c r="F125" s="21" t="str">
        <f t="shared" si="5"/>
        <v/>
      </c>
      <c r="G125" s="31" t="str">
        <f t="shared" si="6"/>
        <v/>
      </c>
    </row>
    <row r="126" spans="1:7" x14ac:dyDescent="0.3">
      <c r="A126" s="16"/>
      <c r="B126" s="16"/>
      <c r="C126" s="16"/>
      <c r="D126" s="16"/>
      <c r="E126" s="21" t="str">
        <f t="shared" si="4"/>
        <v/>
      </c>
      <c r="F126" s="21" t="str">
        <f t="shared" si="5"/>
        <v/>
      </c>
      <c r="G126" s="31" t="str">
        <f t="shared" si="6"/>
        <v/>
      </c>
    </row>
    <row r="127" spans="1:7" x14ac:dyDescent="0.3">
      <c r="A127" s="16"/>
      <c r="B127" s="16"/>
      <c r="C127" s="16"/>
      <c r="D127" s="16"/>
      <c r="E127" s="21" t="str">
        <f t="shared" si="4"/>
        <v/>
      </c>
      <c r="F127" s="21" t="str">
        <f t="shared" si="5"/>
        <v/>
      </c>
      <c r="G127" s="31" t="str">
        <f t="shared" si="6"/>
        <v/>
      </c>
    </row>
    <row r="128" spans="1:7" x14ac:dyDescent="0.3">
      <c r="A128" s="16"/>
      <c r="B128" s="16"/>
      <c r="C128" s="16"/>
      <c r="D128" s="16"/>
      <c r="E128" s="21" t="str">
        <f t="shared" si="4"/>
        <v/>
      </c>
      <c r="F128" s="21" t="str">
        <f t="shared" si="5"/>
        <v/>
      </c>
      <c r="G128" s="31" t="str">
        <f t="shared" si="6"/>
        <v/>
      </c>
    </row>
    <row r="129" spans="1:7" x14ac:dyDescent="0.3">
      <c r="A129" s="16"/>
      <c r="B129" s="16"/>
      <c r="C129" s="16"/>
      <c r="D129" s="16"/>
      <c r="E129" s="21" t="str">
        <f t="shared" si="4"/>
        <v/>
      </c>
      <c r="F129" s="21" t="str">
        <f t="shared" si="5"/>
        <v/>
      </c>
      <c r="G129" s="31" t="str">
        <f t="shared" si="6"/>
        <v/>
      </c>
    </row>
    <row r="130" spans="1:7" x14ac:dyDescent="0.3">
      <c r="A130" s="16"/>
      <c r="B130" s="16"/>
      <c r="C130" s="16"/>
      <c r="D130" s="16"/>
      <c r="E130" s="21" t="str">
        <f t="shared" si="4"/>
        <v/>
      </c>
      <c r="F130" s="21" t="str">
        <f t="shared" si="5"/>
        <v/>
      </c>
      <c r="G130" s="31" t="str">
        <f t="shared" si="6"/>
        <v/>
      </c>
    </row>
    <row r="131" spans="1:7" x14ac:dyDescent="0.3">
      <c r="A131" s="16"/>
      <c r="B131" s="16"/>
      <c r="C131" s="16"/>
      <c r="D131" s="16"/>
      <c r="E131" s="21" t="str">
        <f t="shared" si="4"/>
        <v/>
      </c>
      <c r="F131" s="21" t="str">
        <f t="shared" si="5"/>
        <v/>
      </c>
      <c r="G131" s="31" t="str">
        <f t="shared" si="6"/>
        <v/>
      </c>
    </row>
    <row r="132" spans="1:7" x14ac:dyDescent="0.3">
      <c r="A132" s="16"/>
      <c r="B132" s="16"/>
      <c r="C132" s="16"/>
      <c r="D132" s="16"/>
      <c r="E132" s="21" t="str">
        <f t="shared" si="4"/>
        <v/>
      </c>
      <c r="F132" s="21" t="str">
        <f t="shared" si="5"/>
        <v/>
      </c>
      <c r="G132" s="31" t="str">
        <f t="shared" si="6"/>
        <v/>
      </c>
    </row>
    <row r="133" spans="1:7" x14ac:dyDescent="0.3">
      <c r="A133" s="16"/>
      <c r="B133" s="16"/>
      <c r="C133" s="16"/>
      <c r="D133" s="16"/>
      <c r="E133" s="21" t="str">
        <f t="shared" si="4"/>
        <v/>
      </c>
      <c r="F133" s="21" t="str">
        <f t="shared" si="5"/>
        <v/>
      </c>
      <c r="G133" s="31" t="str">
        <f t="shared" si="6"/>
        <v/>
      </c>
    </row>
    <row r="134" spans="1:7" x14ac:dyDescent="0.3">
      <c r="A134" s="16"/>
      <c r="B134" s="16"/>
      <c r="C134" s="16"/>
      <c r="D134" s="16"/>
      <c r="E134" s="21" t="str">
        <f t="shared" si="4"/>
        <v/>
      </c>
      <c r="F134" s="21" t="str">
        <f t="shared" si="5"/>
        <v/>
      </c>
      <c r="G134" s="31" t="str">
        <f t="shared" si="6"/>
        <v/>
      </c>
    </row>
    <row r="135" spans="1:7" x14ac:dyDescent="0.3">
      <c r="A135" s="16"/>
      <c r="B135" s="16"/>
      <c r="C135" s="16"/>
      <c r="D135" s="16"/>
      <c r="E135" s="21" t="str">
        <f t="shared" si="4"/>
        <v/>
      </c>
      <c r="F135" s="21" t="str">
        <f t="shared" si="5"/>
        <v/>
      </c>
      <c r="G135" s="31" t="str">
        <f t="shared" si="6"/>
        <v/>
      </c>
    </row>
    <row r="136" spans="1:7" x14ac:dyDescent="0.3">
      <c r="A136" s="16"/>
      <c r="B136" s="16"/>
      <c r="C136" s="16"/>
      <c r="D136" s="16"/>
      <c r="E136" s="21" t="str">
        <f t="shared" si="4"/>
        <v/>
      </c>
      <c r="F136" s="21" t="str">
        <f t="shared" si="5"/>
        <v/>
      </c>
      <c r="G136" s="31" t="str">
        <f t="shared" si="6"/>
        <v/>
      </c>
    </row>
    <row r="137" spans="1:7" x14ac:dyDescent="0.3">
      <c r="A137" s="16"/>
      <c r="B137" s="16"/>
      <c r="C137" s="16"/>
      <c r="D137" s="16"/>
      <c r="E137" s="21" t="str">
        <f t="shared" si="4"/>
        <v/>
      </c>
      <c r="F137" s="21" t="str">
        <f t="shared" si="5"/>
        <v/>
      </c>
      <c r="G137" s="31" t="str">
        <f t="shared" si="6"/>
        <v/>
      </c>
    </row>
    <row r="138" spans="1:7" x14ac:dyDescent="0.3">
      <c r="A138" s="16"/>
      <c r="B138" s="16"/>
      <c r="C138" s="16"/>
      <c r="D138" s="16"/>
      <c r="E138" s="21" t="str">
        <f t="shared" si="4"/>
        <v/>
      </c>
      <c r="F138" s="21" t="str">
        <f t="shared" si="5"/>
        <v/>
      </c>
      <c r="G138" s="31" t="str">
        <f t="shared" si="6"/>
        <v/>
      </c>
    </row>
    <row r="139" spans="1:7" x14ac:dyDescent="0.3">
      <c r="A139" s="16"/>
      <c r="B139" s="16"/>
      <c r="C139" s="16"/>
      <c r="D139" s="16"/>
      <c r="E139" s="21" t="str">
        <f t="shared" si="4"/>
        <v/>
      </c>
      <c r="F139" s="21" t="str">
        <f t="shared" si="5"/>
        <v/>
      </c>
      <c r="G139" s="31" t="str">
        <f t="shared" si="6"/>
        <v/>
      </c>
    </row>
    <row r="140" spans="1:7" x14ac:dyDescent="0.3">
      <c r="A140" s="16"/>
      <c r="B140" s="16"/>
      <c r="C140" s="16"/>
      <c r="D140" s="16"/>
      <c r="E140" s="21" t="str">
        <f t="shared" si="4"/>
        <v/>
      </c>
      <c r="F140" s="21" t="str">
        <f t="shared" si="5"/>
        <v/>
      </c>
      <c r="G140" s="31" t="str">
        <f t="shared" si="6"/>
        <v/>
      </c>
    </row>
    <row r="141" spans="1:7" x14ac:dyDescent="0.3">
      <c r="A141" s="16"/>
      <c r="B141" s="16"/>
      <c r="C141" s="16"/>
      <c r="D141" s="16"/>
      <c r="E141" s="21" t="str">
        <f t="shared" si="4"/>
        <v/>
      </c>
      <c r="F141" s="21" t="str">
        <f t="shared" si="5"/>
        <v/>
      </c>
      <c r="G141" s="31" t="str">
        <f t="shared" si="6"/>
        <v/>
      </c>
    </row>
    <row r="142" spans="1:7" x14ac:dyDescent="0.3">
      <c r="A142" s="16"/>
      <c r="B142" s="16"/>
      <c r="C142" s="16"/>
      <c r="D142" s="16"/>
      <c r="E142" s="21" t="str">
        <f t="shared" si="4"/>
        <v/>
      </c>
      <c r="F142" s="21" t="str">
        <f t="shared" si="5"/>
        <v/>
      </c>
      <c r="G142" s="31" t="str">
        <f t="shared" si="6"/>
        <v/>
      </c>
    </row>
  </sheetData>
  <sheetProtection selectLockedCells="1"/>
  <mergeCells count="10">
    <mergeCell ref="B39:B40"/>
    <mergeCell ref="D32:E32"/>
    <mergeCell ref="H42:I42"/>
    <mergeCell ref="A12:B12"/>
    <mergeCell ref="C40:D40"/>
    <mergeCell ref="E40:F40"/>
    <mergeCell ref="G40:G41"/>
    <mergeCell ref="E38:E39"/>
    <mergeCell ref="E36:E37"/>
    <mergeCell ref="G36:G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D21D-0D37-9045-8D46-AA0D6176CA95}">
  <dimension ref="A9:R143"/>
  <sheetViews>
    <sheetView zoomScale="130" zoomScaleNormal="130" workbookViewId="0">
      <selection activeCell="H32" sqref="H32"/>
    </sheetView>
  </sheetViews>
  <sheetFormatPr defaultColWidth="9.109375" defaultRowHeight="14.4" x14ac:dyDescent="0.3"/>
  <cols>
    <col min="1" max="1" width="30.88671875" style="1" customWidth="1"/>
    <col min="2" max="2" width="17.33203125" style="1" customWidth="1"/>
    <col min="3" max="3" width="22.44140625" style="1" customWidth="1"/>
    <col min="4" max="4" width="14" style="1" customWidth="1"/>
    <col min="5" max="5" width="25.77734375" style="1" customWidth="1"/>
    <col min="6" max="6" width="24.109375" style="1" customWidth="1"/>
    <col min="7" max="7" width="25.33203125" style="1" customWidth="1"/>
    <col min="8" max="8" width="25.33203125" style="1" bestFit="1" customWidth="1"/>
    <col min="9" max="9" width="32.44140625" style="1" bestFit="1" customWidth="1"/>
    <col min="10" max="10" width="13.5546875" style="1" customWidth="1"/>
    <col min="11" max="11" width="11.33203125" style="1" customWidth="1"/>
    <col min="12" max="18" width="9.109375" style="1"/>
    <col min="19" max="19" width="8.44140625" style="1" customWidth="1"/>
    <col min="20" max="21" width="9.109375" style="1"/>
    <col min="22" max="22" width="10" style="1" customWidth="1"/>
    <col min="23" max="23" width="24.109375" style="1" customWidth="1"/>
    <col min="24" max="24" width="19.44140625" style="1" customWidth="1"/>
    <col min="25" max="25" width="22.109375" style="1" customWidth="1"/>
    <col min="26" max="26" width="15.6640625" style="1" customWidth="1"/>
    <col min="27" max="29" width="9.109375" style="1"/>
    <col min="30" max="30" width="19.6640625" style="1" customWidth="1"/>
    <col min="31" max="16384" width="9.109375" style="1"/>
  </cols>
  <sheetData>
    <row r="9" spans="1:8" ht="18" x14ac:dyDescent="0.35">
      <c r="A9" s="9" t="s">
        <v>24</v>
      </c>
    </row>
    <row r="10" spans="1:8" x14ac:dyDescent="0.3">
      <c r="A10" s="4" t="s">
        <v>9</v>
      </c>
    </row>
    <row r="11" spans="1:8" x14ac:dyDescent="0.3">
      <c r="A11" s="10" t="s">
        <v>28</v>
      </c>
      <c r="B11" s="11"/>
    </row>
    <row r="12" spans="1:8" x14ac:dyDescent="0.3">
      <c r="A12" s="58" t="s">
        <v>31</v>
      </c>
      <c r="B12" s="59"/>
    </row>
    <row r="14" spans="1:8" x14ac:dyDescent="0.3">
      <c r="A14" s="4" t="s">
        <v>22</v>
      </c>
    </row>
    <row r="16" spans="1:8" x14ac:dyDescent="0.3">
      <c r="A16" s="7" t="s">
        <v>13</v>
      </c>
      <c r="B16" s="12">
        <v>1</v>
      </c>
      <c r="C16" s="12">
        <v>2.5</v>
      </c>
      <c r="D16" s="12">
        <v>5</v>
      </c>
      <c r="E16" s="12">
        <v>7.5</v>
      </c>
      <c r="F16" s="12">
        <v>10</v>
      </c>
      <c r="H16" s="3"/>
    </row>
    <row r="17" spans="1:18" x14ac:dyDescent="0.3">
      <c r="A17" s="7" t="s">
        <v>23</v>
      </c>
      <c r="B17" s="22"/>
      <c r="C17" s="22"/>
      <c r="D17" s="22"/>
      <c r="E17" s="22"/>
      <c r="F17" s="22"/>
      <c r="R17" s="8"/>
    </row>
    <row r="19" spans="1:18" x14ac:dyDescent="0.3">
      <c r="A19" s="7" t="s">
        <v>1</v>
      </c>
      <c r="B19" s="14" t="str">
        <f>IF(ISNUMBER(B17),SLOPE(B17:F17,B16:F16),"")</f>
        <v/>
      </c>
    </row>
    <row r="20" spans="1:18" x14ac:dyDescent="0.3">
      <c r="A20" s="7" t="s">
        <v>2</v>
      </c>
      <c r="B20" s="14" t="str">
        <f>IF(ISNUMBER(B17),INTERCEPT(B17:F17,B16:F16),"")</f>
        <v/>
      </c>
    </row>
    <row r="21" spans="1:18" x14ac:dyDescent="0.3">
      <c r="A21" s="7" t="s">
        <v>10</v>
      </c>
      <c r="B21" s="14">
        <v>1</v>
      </c>
    </row>
    <row r="22" spans="1:18" x14ac:dyDescent="0.3">
      <c r="A22" s="7" t="s">
        <v>11</v>
      </c>
      <c r="B22" s="14">
        <v>10</v>
      </c>
    </row>
    <row r="24" spans="1:18" x14ac:dyDescent="0.3">
      <c r="A24" s="4" t="s">
        <v>12</v>
      </c>
    </row>
    <row r="26" spans="1:18" x14ac:dyDescent="0.3">
      <c r="A26" s="5" t="s">
        <v>3</v>
      </c>
      <c r="B26" s="6" t="s">
        <v>23</v>
      </c>
      <c r="C26" s="6" t="s">
        <v>20</v>
      </c>
    </row>
    <row r="27" spans="1:18" x14ac:dyDescent="0.3">
      <c r="A27" s="7" t="s">
        <v>12</v>
      </c>
      <c r="B27" s="15"/>
      <c r="C27" s="14" t="str">
        <f>IF(ISNUMBER(B27),IF((B27-$B$20)/$B$19&lt;$B$21,"&lt; 1",IF(AND((B27-$B$20)/$B$19&gt;=$B$21,(B27-$B$20)/$B$19&lt;=$B$22),(B27-$B$20)/$B$19,"")),"")</f>
        <v/>
      </c>
      <c r="D27" s="36" t="s">
        <v>37</v>
      </c>
      <c r="E27" s="37"/>
    </row>
    <row r="29" spans="1:18" x14ac:dyDescent="0.3">
      <c r="A29" s="4" t="s">
        <v>18</v>
      </c>
    </row>
    <row r="30" spans="1:18" x14ac:dyDescent="0.3">
      <c r="A30" s="4"/>
    </row>
    <row r="31" spans="1:18" x14ac:dyDescent="0.3">
      <c r="A31" s="5" t="s">
        <v>3</v>
      </c>
      <c r="B31" s="6" t="s">
        <v>23</v>
      </c>
      <c r="C31" s="6" t="s">
        <v>20</v>
      </c>
    </row>
    <row r="32" spans="1:18" x14ac:dyDescent="0.3">
      <c r="A32" s="7" t="s">
        <v>17</v>
      </c>
      <c r="B32" s="15"/>
      <c r="C32" s="14" t="str">
        <f>IF(ISNUMBER(B32),IF(AND((B32-$B$20)/$B$19&gt;=$B$21,(B32-$B$20)/$B$19&lt;=$B$22),(B32-$B$20)/$B$19,""),"")</f>
        <v/>
      </c>
      <c r="D32" s="36" t="s">
        <v>36</v>
      </c>
      <c r="E32" s="37"/>
    </row>
    <row r="33" spans="1:9" x14ac:dyDescent="0.3">
      <c r="A33" s="28"/>
      <c r="B33" s="42"/>
      <c r="C33" s="40"/>
      <c r="D33" s="41"/>
      <c r="E33" s="28"/>
    </row>
    <row r="34" spans="1:9" x14ac:dyDescent="0.3">
      <c r="B34" s="42"/>
      <c r="C34" s="40"/>
      <c r="D34" s="41"/>
      <c r="E34" s="28"/>
    </row>
    <row r="35" spans="1:9" x14ac:dyDescent="0.3">
      <c r="A35" s="4" t="s">
        <v>7</v>
      </c>
      <c r="B35" s="42"/>
      <c r="C35" s="40"/>
      <c r="D35" s="41"/>
      <c r="E35" s="28"/>
    </row>
    <row r="36" spans="1:9" ht="14.4" customHeight="1" x14ac:dyDescent="0.3">
      <c r="A36" s="4"/>
      <c r="B36" s="42"/>
      <c r="C36" s="40"/>
      <c r="D36" s="41"/>
      <c r="E36" s="53" t="s">
        <v>40</v>
      </c>
      <c r="G36" s="67" t="s">
        <v>38</v>
      </c>
      <c r="H36" s="53" t="s">
        <v>32</v>
      </c>
    </row>
    <row r="37" spans="1:9" ht="14.4" customHeight="1" x14ac:dyDescent="0.3">
      <c r="A37" s="28"/>
      <c r="B37" s="42"/>
      <c r="C37" s="40"/>
      <c r="D37" s="41"/>
      <c r="E37" s="72"/>
      <c r="G37" s="71"/>
      <c r="H37" s="72"/>
    </row>
    <row r="38" spans="1:9" ht="14.4" customHeight="1" x14ac:dyDescent="0.3">
      <c r="A38" s="2"/>
      <c r="C38" s="3"/>
      <c r="E38" s="54"/>
      <c r="G38" s="68"/>
      <c r="H38" s="54"/>
    </row>
    <row r="39" spans="1:9" ht="14.4" customHeight="1" x14ac:dyDescent="0.3">
      <c r="E39" s="27"/>
      <c r="F39" s="27"/>
      <c r="G39" s="27"/>
      <c r="H39" s="46"/>
      <c r="I39" s="45"/>
    </row>
    <row r="40" spans="1:9" ht="17.399999999999999" customHeight="1" x14ac:dyDescent="0.3">
      <c r="A40" s="48"/>
      <c r="B40" s="53" t="s">
        <v>33</v>
      </c>
      <c r="C40" s="48"/>
      <c r="D40" s="48"/>
      <c r="E40" s="49"/>
      <c r="F40" s="49"/>
      <c r="G40" s="49"/>
      <c r="H40" s="49"/>
      <c r="I40" s="44"/>
    </row>
    <row r="41" spans="1:9" ht="18" customHeight="1" x14ac:dyDescent="0.3">
      <c r="A41" s="48"/>
      <c r="B41" s="54"/>
      <c r="C41" s="61" t="s">
        <v>23</v>
      </c>
      <c r="D41" s="61"/>
      <c r="E41" s="61" t="s">
        <v>16</v>
      </c>
      <c r="F41" s="61"/>
      <c r="G41" s="73" t="s">
        <v>27</v>
      </c>
      <c r="H41" s="69" t="s">
        <v>29</v>
      </c>
    </row>
    <row r="42" spans="1:9" ht="19.5" customHeight="1" thickBot="1" x14ac:dyDescent="0.35">
      <c r="A42" s="5" t="s">
        <v>3</v>
      </c>
      <c r="B42" s="47" t="s">
        <v>4</v>
      </c>
      <c r="C42" s="43" t="s">
        <v>5</v>
      </c>
      <c r="D42" s="43" t="s">
        <v>6</v>
      </c>
      <c r="E42" s="43" t="s">
        <v>25</v>
      </c>
      <c r="F42" s="43" t="s">
        <v>26</v>
      </c>
      <c r="G42" s="73"/>
      <c r="H42" s="70"/>
    </row>
    <row r="43" spans="1:9" x14ac:dyDescent="0.3">
      <c r="A43" s="16"/>
      <c r="B43" s="16"/>
      <c r="C43" s="16"/>
      <c r="D43" s="16"/>
      <c r="E43" s="17" t="str">
        <f>IF(AND(ISNUMBER($B$19),ISNUMBER(C43)),IF(AND((C43-$B$20)/$B$19&gt;=$B$21,((C43-$B$20)/$B$19&lt;=$B$22)),((C43-$B$20)/$B$19*$B43),"&lt;1"),"")</f>
        <v/>
      </c>
      <c r="F43" s="17" t="str">
        <f t="shared" ref="F43" si="0">IF(AND(ISNUMBER($B$19),ISNUMBER(D43)),IF(AND((D43-$B$20)/$B$19&gt;=$B$21,(D43-$B$20)/$B$19&lt;=$B$22),((D43-$B$20)/$B$19*$B43),""),"")</f>
        <v/>
      </c>
      <c r="G43" s="38" t="str">
        <f>IF(AND(ISNUMBER(E43),ISNUMBER(F43)),(F43-E43)/2,IF(ISNUMBER(F43),F43/2,""))</f>
        <v/>
      </c>
      <c r="H43" s="39" t="str">
        <f>IF(AND(ISNUMBER('Pholyphosphate Quantification'!G42),ISNUMBER(G43)),IF(AND('Polyphosphate Chain Length'!G43&gt;=0,'Polyphosphate Chain Length'!G43&gt;=0),'Pholyphosphate Quantification'!G42/'Polyphosphate Chain Length'!G43,""),"")</f>
        <v/>
      </c>
    </row>
    <row r="44" spans="1:9" x14ac:dyDescent="0.3">
      <c r="A44" s="16"/>
      <c r="B44" s="16"/>
      <c r="C44" s="16"/>
      <c r="D44" s="16"/>
      <c r="E44" s="17" t="str">
        <f t="shared" ref="E44:E107" si="1">IF(AND(ISNUMBER($B$19),ISNUMBER(C44)),IF(AND((C44-$B$20)/$B$19&gt;=$B$21,((C44-$B$20)/$B$19&lt;=$B$22)),((C44-$B$20)/$B$19*$B44)/2,"&lt;1"),"")</f>
        <v/>
      </c>
      <c r="F44" s="17" t="str">
        <f t="shared" ref="F44:F107" si="2">IF(AND(ISNUMBER($B$19),ISNUMBER(D44)),IF(AND((D44-$B$20)/$B$19&gt;=$B$21,(D44-$B$20)/$B$19&lt;=$B$22),((D44-$B$20)/$B$19*$B44),""),"")</f>
        <v/>
      </c>
      <c r="G44" s="38" t="str">
        <f t="shared" ref="G44:G107" si="3">IF(AND(ISNUMBER(E44),ISNUMBER(F44)),(F44-E44)/2,IF(ISNUMBER(F44),F44/2,""))</f>
        <v/>
      </c>
      <c r="H44" s="39" t="str">
        <f>IF(AND(ISNUMBER('Pholyphosphate Quantification'!G43),ISNUMBER(G44)),IF(AND('Polyphosphate Chain Length'!G44&gt;=0,'Polyphosphate Chain Length'!G44&gt;=0),'Pholyphosphate Quantification'!G43/'Polyphosphate Chain Length'!G44,""),"")</f>
        <v/>
      </c>
    </row>
    <row r="45" spans="1:9" x14ac:dyDescent="0.3">
      <c r="A45" s="16"/>
      <c r="B45" s="16"/>
      <c r="C45" s="16"/>
      <c r="D45" s="16"/>
      <c r="E45" s="17" t="str">
        <f t="shared" si="1"/>
        <v/>
      </c>
      <c r="F45" s="17" t="str">
        <f t="shared" si="2"/>
        <v/>
      </c>
      <c r="G45" s="38" t="str">
        <f t="shared" si="3"/>
        <v/>
      </c>
      <c r="H45" s="39" t="str">
        <f>IF(AND(ISNUMBER('Pholyphosphate Quantification'!G44),ISNUMBER(G45)),IF(AND('Polyphosphate Chain Length'!G45&gt;=0,'Polyphosphate Chain Length'!G45&gt;=0),'Pholyphosphate Quantification'!G44/'Polyphosphate Chain Length'!G45,""),"")</f>
        <v/>
      </c>
    </row>
    <row r="46" spans="1:9" x14ac:dyDescent="0.3">
      <c r="A46" s="16"/>
      <c r="B46" s="16"/>
      <c r="C46" s="16"/>
      <c r="D46" s="16"/>
      <c r="E46" s="17" t="str">
        <f t="shared" si="1"/>
        <v/>
      </c>
      <c r="F46" s="17" t="str">
        <f t="shared" si="2"/>
        <v/>
      </c>
      <c r="G46" s="38" t="str">
        <f t="shared" si="3"/>
        <v/>
      </c>
      <c r="H46" s="39" t="str">
        <f>IF(AND(ISNUMBER('Pholyphosphate Quantification'!G45),ISNUMBER(G46)),IF(AND('Polyphosphate Chain Length'!G46&gt;=0,'Polyphosphate Chain Length'!G46&gt;=0),'Pholyphosphate Quantification'!G45/'Polyphosphate Chain Length'!G46,""),"")</f>
        <v/>
      </c>
    </row>
    <row r="47" spans="1:9" x14ac:dyDescent="0.3">
      <c r="A47" s="16"/>
      <c r="B47" s="16"/>
      <c r="C47" s="16"/>
      <c r="D47" s="16"/>
      <c r="E47" s="17" t="str">
        <f t="shared" si="1"/>
        <v/>
      </c>
      <c r="F47" s="17" t="str">
        <f t="shared" si="2"/>
        <v/>
      </c>
      <c r="G47" s="38" t="str">
        <f t="shared" si="3"/>
        <v/>
      </c>
      <c r="H47" s="39" t="str">
        <f>IF(AND(ISNUMBER('Pholyphosphate Quantification'!G46),ISNUMBER(G47)),IF(AND('Polyphosphate Chain Length'!G47&gt;=0,'Polyphosphate Chain Length'!G47&gt;=0),'Pholyphosphate Quantification'!G46/'Polyphosphate Chain Length'!G47,""),"")</f>
        <v/>
      </c>
    </row>
    <row r="48" spans="1:9" x14ac:dyDescent="0.3">
      <c r="A48" s="16"/>
      <c r="B48" s="16"/>
      <c r="C48" s="16"/>
      <c r="D48" s="16"/>
      <c r="E48" s="17" t="str">
        <f t="shared" si="1"/>
        <v/>
      </c>
      <c r="F48" s="17" t="str">
        <f t="shared" si="2"/>
        <v/>
      </c>
      <c r="G48" s="38" t="str">
        <f t="shared" si="3"/>
        <v/>
      </c>
      <c r="H48" s="39" t="str">
        <f>IF(AND(ISNUMBER('Pholyphosphate Quantification'!G47),ISNUMBER(G48)),IF(AND('Polyphosphate Chain Length'!G48&gt;=0,'Polyphosphate Chain Length'!G48&gt;=0),'Pholyphosphate Quantification'!G47/'Polyphosphate Chain Length'!G48,""),"")</f>
        <v/>
      </c>
    </row>
    <row r="49" spans="1:8" x14ac:dyDescent="0.3">
      <c r="A49" s="16"/>
      <c r="B49" s="16"/>
      <c r="C49" s="16"/>
      <c r="D49" s="16"/>
      <c r="E49" s="17" t="str">
        <f t="shared" si="1"/>
        <v/>
      </c>
      <c r="F49" s="17" t="str">
        <f t="shared" si="2"/>
        <v/>
      </c>
      <c r="G49" s="38" t="str">
        <f t="shared" si="3"/>
        <v/>
      </c>
      <c r="H49" s="39" t="str">
        <f>IF(AND(ISNUMBER('Pholyphosphate Quantification'!G48),ISNUMBER(G49)),IF(AND('Polyphosphate Chain Length'!G49&gt;=0,'Polyphosphate Chain Length'!G49&gt;=0),'Pholyphosphate Quantification'!G48/'Polyphosphate Chain Length'!G49,""),"")</f>
        <v/>
      </c>
    </row>
    <row r="50" spans="1:8" x14ac:dyDescent="0.3">
      <c r="A50" s="16"/>
      <c r="B50" s="16"/>
      <c r="C50" s="16"/>
      <c r="D50" s="16"/>
      <c r="E50" s="17" t="str">
        <f t="shared" si="1"/>
        <v/>
      </c>
      <c r="F50" s="17" t="str">
        <f t="shared" si="2"/>
        <v/>
      </c>
      <c r="G50" s="38" t="str">
        <f t="shared" si="3"/>
        <v/>
      </c>
      <c r="H50" s="39" t="str">
        <f>IF(AND(ISNUMBER('Pholyphosphate Quantification'!G49),ISNUMBER(G50)),IF(AND('Polyphosphate Chain Length'!G50&gt;=0,'Polyphosphate Chain Length'!G50&gt;=0),'Pholyphosphate Quantification'!G49/'Polyphosphate Chain Length'!G50,""),"")</f>
        <v/>
      </c>
    </row>
    <row r="51" spans="1:8" x14ac:dyDescent="0.3">
      <c r="A51" s="16"/>
      <c r="B51" s="16"/>
      <c r="C51" s="16"/>
      <c r="D51" s="16"/>
      <c r="E51" s="17" t="str">
        <f t="shared" si="1"/>
        <v/>
      </c>
      <c r="F51" s="17" t="str">
        <f t="shared" si="2"/>
        <v/>
      </c>
      <c r="G51" s="38" t="str">
        <f t="shared" si="3"/>
        <v/>
      </c>
      <c r="H51" s="39" t="str">
        <f>IF(AND(ISNUMBER('Pholyphosphate Quantification'!G50),ISNUMBER(G51)),IF(AND('Polyphosphate Chain Length'!G51&gt;=0,'Polyphosphate Chain Length'!G51&gt;=0),'Pholyphosphate Quantification'!G50/'Polyphosphate Chain Length'!G51,""),"")</f>
        <v/>
      </c>
    </row>
    <row r="52" spans="1:8" x14ac:dyDescent="0.3">
      <c r="A52" s="16"/>
      <c r="B52" s="16"/>
      <c r="C52" s="16"/>
      <c r="D52" s="16"/>
      <c r="E52" s="17" t="str">
        <f t="shared" si="1"/>
        <v/>
      </c>
      <c r="F52" s="17" t="str">
        <f t="shared" si="2"/>
        <v/>
      </c>
      <c r="G52" s="38" t="str">
        <f t="shared" si="3"/>
        <v/>
      </c>
      <c r="H52" s="39" t="str">
        <f>IF(AND(ISNUMBER('Pholyphosphate Quantification'!G51),ISNUMBER(G52)),IF(AND('Polyphosphate Chain Length'!G52&gt;=0,'Polyphosphate Chain Length'!G52&gt;=0),'Pholyphosphate Quantification'!G51/'Polyphosphate Chain Length'!G52,""),"")</f>
        <v/>
      </c>
    </row>
    <row r="53" spans="1:8" x14ac:dyDescent="0.3">
      <c r="A53" s="16"/>
      <c r="B53" s="16"/>
      <c r="C53" s="16"/>
      <c r="D53" s="16"/>
      <c r="E53" s="17" t="str">
        <f t="shared" si="1"/>
        <v/>
      </c>
      <c r="F53" s="17" t="str">
        <f t="shared" si="2"/>
        <v/>
      </c>
      <c r="G53" s="38" t="str">
        <f t="shared" si="3"/>
        <v/>
      </c>
      <c r="H53" s="39" t="str">
        <f>IF(AND(ISNUMBER('Pholyphosphate Quantification'!G52),ISNUMBER(G53)),IF(AND('Polyphosphate Chain Length'!G53&gt;=0,'Polyphosphate Chain Length'!G53&gt;=0),'Pholyphosphate Quantification'!G52/'Polyphosphate Chain Length'!G53,""),"")</f>
        <v/>
      </c>
    </row>
    <row r="54" spans="1:8" x14ac:dyDescent="0.3">
      <c r="A54" s="16"/>
      <c r="B54" s="16"/>
      <c r="C54" s="16"/>
      <c r="D54" s="16"/>
      <c r="E54" s="17" t="str">
        <f t="shared" si="1"/>
        <v/>
      </c>
      <c r="F54" s="17" t="str">
        <f t="shared" si="2"/>
        <v/>
      </c>
      <c r="G54" s="38" t="str">
        <f t="shared" si="3"/>
        <v/>
      </c>
      <c r="H54" s="39" t="str">
        <f>IF(AND(ISNUMBER('Pholyphosphate Quantification'!G53),ISNUMBER(G54)),IF(AND('Polyphosphate Chain Length'!G54&gt;=0,'Polyphosphate Chain Length'!G54&gt;=0),'Pholyphosphate Quantification'!G53/'Polyphosphate Chain Length'!G54,""),"")</f>
        <v/>
      </c>
    </row>
    <row r="55" spans="1:8" x14ac:dyDescent="0.3">
      <c r="A55" s="16"/>
      <c r="B55" s="16"/>
      <c r="C55" s="16"/>
      <c r="D55" s="16"/>
      <c r="E55" s="17" t="str">
        <f t="shared" si="1"/>
        <v/>
      </c>
      <c r="F55" s="17" t="str">
        <f t="shared" si="2"/>
        <v/>
      </c>
      <c r="G55" s="38" t="str">
        <f t="shared" si="3"/>
        <v/>
      </c>
      <c r="H55" s="39" t="str">
        <f>IF(AND(ISNUMBER('Pholyphosphate Quantification'!G54),ISNUMBER(G55)),IF(AND('Polyphosphate Chain Length'!G55&gt;=0,'Polyphosphate Chain Length'!G55&gt;=0),'Pholyphosphate Quantification'!G54/'Polyphosphate Chain Length'!G55,""),"")</f>
        <v/>
      </c>
    </row>
    <row r="56" spans="1:8" x14ac:dyDescent="0.3">
      <c r="A56" s="16"/>
      <c r="B56" s="16"/>
      <c r="C56" s="16"/>
      <c r="D56" s="16"/>
      <c r="E56" s="17" t="str">
        <f t="shared" si="1"/>
        <v/>
      </c>
      <c r="F56" s="17" t="str">
        <f t="shared" si="2"/>
        <v/>
      </c>
      <c r="G56" s="38" t="str">
        <f t="shared" si="3"/>
        <v/>
      </c>
      <c r="H56" s="39" t="str">
        <f>IF(AND(ISNUMBER('Pholyphosphate Quantification'!G55),ISNUMBER(G56)),IF(AND('Polyphosphate Chain Length'!G56&gt;=0,'Polyphosphate Chain Length'!G56&gt;=0),'Pholyphosphate Quantification'!G55/'Polyphosphate Chain Length'!G56,""),"")</f>
        <v/>
      </c>
    </row>
    <row r="57" spans="1:8" x14ac:dyDescent="0.3">
      <c r="A57" s="16"/>
      <c r="B57" s="16"/>
      <c r="C57" s="16"/>
      <c r="D57" s="16"/>
      <c r="E57" s="17" t="str">
        <f t="shared" si="1"/>
        <v/>
      </c>
      <c r="F57" s="17" t="str">
        <f t="shared" si="2"/>
        <v/>
      </c>
      <c r="G57" s="38" t="str">
        <f t="shared" si="3"/>
        <v/>
      </c>
      <c r="H57" s="39" t="str">
        <f>IF(AND(ISNUMBER('Pholyphosphate Quantification'!G56),ISNUMBER(G57)),IF(AND('Polyphosphate Chain Length'!G57&gt;=0,'Polyphosphate Chain Length'!G57&gt;=0),'Pholyphosphate Quantification'!G56/'Polyphosphate Chain Length'!G57,""),"")</f>
        <v/>
      </c>
    </row>
    <row r="58" spans="1:8" x14ac:dyDescent="0.3">
      <c r="A58" s="16"/>
      <c r="B58" s="16"/>
      <c r="C58" s="16"/>
      <c r="D58" s="16"/>
      <c r="E58" s="17" t="str">
        <f t="shared" si="1"/>
        <v/>
      </c>
      <c r="F58" s="17" t="str">
        <f t="shared" si="2"/>
        <v/>
      </c>
      <c r="G58" s="38" t="str">
        <f t="shared" si="3"/>
        <v/>
      </c>
      <c r="H58" s="39" t="str">
        <f>IF(AND(ISNUMBER('Pholyphosphate Quantification'!G57),ISNUMBER(G58)),IF(AND('Polyphosphate Chain Length'!G58&gt;=0,'Polyphosphate Chain Length'!G58&gt;=0),'Pholyphosphate Quantification'!G57/'Polyphosphate Chain Length'!G58,""),"")</f>
        <v/>
      </c>
    </row>
    <row r="59" spans="1:8" x14ac:dyDescent="0.3">
      <c r="A59" s="16"/>
      <c r="B59" s="16"/>
      <c r="C59" s="16"/>
      <c r="D59" s="16"/>
      <c r="E59" s="17" t="str">
        <f t="shared" si="1"/>
        <v/>
      </c>
      <c r="F59" s="17" t="str">
        <f t="shared" si="2"/>
        <v/>
      </c>
      <c r="G59" s="38" t="str">
        <f t="shared" si="3"/>
        <v/>
      </c>
      <c r="H59" s="39" t="str">
        <f>IF(AND(ISNUMBER('Pholyphosphate Quantification'!G58),ISNUMBER(G59)),IF(AND('Polyphosphate Chain Length'!G59&gt;=0,'Polyphosphate Chain Length'!G59&gt;=0),'Pholyphosphate Quantification'!G58/'Polyphosphate Chain Length'!G59,""),"")</f>
        <v/>
      </c>
    </row>
    <row r="60" spans="1:8" x14ac:dyDescent="0.3">
      <c r="A60" s="16"/>
      <c r="B60" s="16"/>
      <c r="C60" s="16"/>
      <c r="D60" s="16"/>
      <c r="E60" s="17" t="str">
        <f t="shared" si="1"/>
        <v/>
      </c>
      <c r="F60" s="17" t="str">
        <f t="shared" si="2"/>
        <v/>
      </c>
      <c r="G60" s="38" t="str">
        <f t="shared" si="3"/>
        <v/>
      </c>
      <c r="H60" s="39" t="str">
        <f>IF(AND(ISNUMBER('Pholyphosphate Quantification'!G59),ISNUMBER(G60)),IF(AND('Polyphosphate Chain Length'!G60&gt;=0,'Polyphosphate Chain Length'!G60&gt;=0),'Pholyphosphate Quantification'!G59/'Polyphosphate Chain Length'!G60,""),"")</f>
        <v/>
      </c>
    </row>
    <row r="61" spans="1:8" x14ac:dyDescent="0.3">
      <c r="A61" s="16"/>
      <c r="B61" s="16"/>
      <c r="C61" s="16"/>
      <c r="D61" s="16"/>
      <c r="E61" s="17" t="str">
        <f t="shared" si="1"/>
        <v/>
      </c>
      <c r="F61" s="17" t="str">
        <f t="shared" si="2"/>
        <v/>
      </c>
      <c r="G61" s="38" t="str">
        <f t="shared" si="3"/>
        <v/>
      </c>
      <c r="H61" s="39" t="str">
        <f>IF(AND(ISNUMBER('Pholyphosphate Quantification'!G60),ISNUMBER(G61)),IF(AND('Polyphosphate Chain Length'!G61&gt;=0,'Polyphosphate Chain Length'!G61&gt;=0),'Pholyphosphate Quantification'!G60/'Polyphosphate Chain Length'!G61,""),"")</f>
        <v/>
      </c>
    </row>
    <row r="62" spans="1:8" x14ac:dyDescent="0.3">
      <c r="A62" s="16"/>
      <c r="B62" s="16"/>
      <c r="C62" s="16"/>
      <c r="D62" s="16"/>
      <c r="E62" s="17" t="str">
        <f t="shared" si="1"/>
        <v/>
      </c>
      <c r="F62" s="17" t="str">
        <f t="shared" si="2"/>
        <v/>
      </c>
      <c r="G62" s="38" t="str">
        <f t="shared" si="3"/>
        <v/>
      </c>
      <c r="H62" s="39" t="str">
        <f>IF(AND(ISNUMBER('Pholyphosphate Quantification'!G61),ISNUMBER(G62)),IF(AND('Polyphosphate Chain Length'!G62&gt;=0,'Polyphosphate Chain Length'!G62&gt;=0),'Pholyphosphate Quantification'!G61/'Polyphosphate Chain Length'!G62,""),"")</f>
        <v/>
      </c>
    </row>
    <row r="63" spans="1:8" x14ac:dyDescent="0.3">
      <c r="A63" s="16"/>
      <c r="B63" s="16"/>
      <c r="C63" s="16"/>
      <c r="D63" s="16"/>
      <c r="E63" s="17" t="str">
        <f t="shared" si="1"/>
        <v/>
      </c>
      <c r="F63" s="17" t="str">
        <f t="shared" si="2"/>
        <v/>
      </c>
      <c r="G63" s="38" t="str">
        <f t="shared" si="3"/>
        <v/>
      </c>
      <c r="H63" s="39" t="str">
        <f>IF(AND(ISNUMBER('Pholyphosphate Quantification'!G62),ISNUMBER(G63)),IF(AND('Polyphosphate Chain Length'!G63&gt;=0,'Polyphosphate Chain Length'!G63&gt;=0),'Pholyphosphate Quantification'!G62/'Polyphosphate Chain Length'!G63,""),"")</f>
        <v/>
      </c>
    </row>
    <row r="64" spans="1:8" x14ac:dyDescent="0.3">
      <c r="A64" s="16"/>
      <c r="B64" s="16"/>
      <c r="C64" s="16"/>
      <c r="D64" s="16"/>
      <c r="E64" s="17" t="str">
        <f t="shared" si="1"/>
        <v/>
      </c>
      <c r="F64" s="17" t="str">
        <f t="shared" si="2"/>
        <v/>
      </c>
      <c r="G64" s="38" t="str">
        <f t="shared" si="3"/>
        <v/>
      </c>
      <c r="H64" s="39" t="str">
        <f>IF(AND(ISNUMBER('Pholyphosphate Quantification'!G63),ISNUMBER(G64)),IF(AND('Polyphosphate Chain Length'!G64&gt;=0,'Polyphosphate Chain Length'!G64&gt;=0),'Pholyphosphate Quantification'!G63/'Polyphosphate Chain Length'!G64,""),"")</f>
        <v/>
      </c>
    </row>
    <row r="65" spans="1:8" x14ac:dyDescent="0.3">
      <c r="A65" s="16"/>
      <c r="B65" s="16"/>
      <c r="C65" s="16"/>
      <c r="D65" s="16"/>
      <c r="E65" s="17" t="str">
        <f t="shared" si="1"/>
        <v/>
      </c>
      <c r="F65" s="17" t="str">
        <f t="shared" si="2"/>
        <v/>
      </c>
      <c r="G65" s="38" t="str">
        <f t="shared" si="3"/>
        <v/>
      </c>
      <c r="H65" s="39" t="str">
        <f>IF(AND(ISNUMBER('Pholyphosphate Quantification'!G64),ISNUMBER(G65)),IF(AND('Polyphosphate Chain Length'!G65&gt;=0,'Polyphosphate Chain Length'!G65&gt;=0),'Pholyphosphate Quantification'!G64/'Polyphosphate Chain Length'!G65,""),"")</f>
        <v/>
      </c>
    </row>
    <row r="66" spans="1:8" x14ac:dyDescent="0.3">
      <c r="A66" s="16"/>
      <c r="B66" s="16"/>
      <c r="C66" s="16"/>
      <c r="D66" s="16"/>
      <c r="E66" s="17" t="str">
        <f t="shared" si="1"/>
        <v/>
      </c>
      <c r="F66" s="17" t="str">
        <f t="shared" si="2"/>
        <v/>
      </c>
      <c r="G66" s="38" t="str">
        <f t="shared" si="3"/>
        <v/>
      </c>
      <c r="H66" s="39" t="str">
        <f>IF(AND(ISNUMBER('Pholyphosphate Quantification'!G65),ISNUMBER(G66)),IF(AND('Polyphosphate Chain Length'!G66&gt;=0,'Polyphosphate Chain Length'!G66&gt;=0),'Pholyphosphate Quantification'!G65/'Polyphosphate Chain Length'!G66,""),"")</f>
        <v/>
      </c>
    </row>
    <row r="67" spans="1:8" x14ac:dyDescent="0.3">
      <c r="A67" s="16"/>
      <c r="B67" s="16"/>
      <c r="C67" s="16"/>
      <c r="D67" s="16"/>
      <c r="E67" s="17" t="str">
        <f t="shared" si="1"/>
        <v/>
      </c>
      <c r="F67" s="17" t="str">
        <f t="shared" si="2"/>
        <v/>
      </c>
      <c r="G67" s="38" t="str">
        <f t="shared" si="3"/>
        <v/>
      </c>
      <c r="H67" s="39" t="str">
        <f>IF(AND(ISNUMBER('Pholyphosphate Quantification'!G66),ISNUMBER(G67)),IF(AND('Polyphosphate Chain Length'!G67&gt;=0,'Polyphosphate Chain Length'!G67&gt;=0),'Pholyphosphate Quantification'!G66/'Polyphosphate Chain Length'!G67,""),"")</f>
        <v/>
      </c>
    </row>
    <row r="68" spans="1:8" x14ac:dyDescent="0.3">
      <c r="A68" s="16"/>
      <c r="B68" s="16"/>
      <c r="C68" s="16"/>
      <c r="D68" s="16"/>
      <c r="E68" s="17" t="str">
        <f t="shared" si="1"/>
        <v/>
      </c>
      <c r="F68" s="17" t="str">
        <f t="shared" si="2"/>
        <v/>
      </c>
      <c r="G68" s="38" t="str">
        <f t="shared" si="3"/>
        <v/>
      </c>
      <c r="H68" s="39" t="str">
        <f>IF(AND(ISNUMBER('Pholyphosphate Quantification'!G67),ISNUMBER(G68)),IF(AND('Polyphosphate Chain Length'!G68&gt;=0,'Polyphosphate Chain Length'!G68&gt;=0),'Pholyphosphate Quantification'!G67/'Polyphosphate Chain Length'!G68,""),"")</f>
        <v/>
      </c>
    </row>
    <row r="69" spans="1:8" x14ac:dyDescent="0.3">
      <c r="A69" s="16"/>
      <c r="B69" s="16"/>
      <c r="C69" s="16"/>
      <c r="D69" s="16"/>
      <c r="E69" s="17" t="str">
        <f t="shared" si="1"/>
        <v/>
      </c>
      <c r="F69" s="17" t="str">
        <f t="shared" si="2"/>
        <v/>
      </c>
      <c r="G69" s="38" t="str">
        <f t="shared" si="3"/>
        <v/>
      </c>
      <c r="H69" s="39" t="str">
        <f>IF(AND(ISNUMBER('Pholyphosphate Quantification'!G68),ISNUMBER(G69)),IF(AND('Polyphosphate Chain Length'!G69&gt;=0,'Polyphosphate Chain Length'!G69&gt;=0),'Pholyphosphate Quantification'!G68/'Polyphosphate Chain Length'!G69,""),"")</f>
        <v/>
      </c>
    </row>
    <row r="70" spans="1:8" x14ac:dyDescent="0.3">
      <c r="A70" s="16"/>
      <c r="B70" s="16"/>
      <c r="C70" s="16"/>
      <c r="D70" s="16"/>
      <c r="E70" s="17" t="str">
        <f t="shared" si="1"/>
        <v/>
      </c>
      <c r="F70" s="17" t="str">
        <f t="shared" si="2"/>
        <v/>
      </c>
      <c r="G70" s="38" t="str">
        <f t="shared" si="3"/>
        <v/>
      </c>
      <c r="H70" s="39" t="str">
        <f>IF(AND(ISNUMBER('Pholyphosphate Quantification'!G69),ISNUMBER(G70)),IF(AND('Polyphosphate Chain Length'!G70&gt;=0,'Polyphosphate Chain Length'!G70&gt;=0),'Pholyphosphate Quantification'!G69/'Polyphosphate Chain Length'!G70,""),"")</f>
        <v/>
      </c>
    </row>
    <row r="71" spans="1:8" x14ac:dyDescent="0.3">
      <c r="A71" s="16"/>
      <c r="B71" s="16"/>
      <c r="C71" s="16"/>
      <c r="D71" s="16"/>
      <c r="E71" s="17" t="str">
        <f t="shared" si="1"/>
        <v/>
      </c>
      <c r="F71" s="17" t="str">
        <f t="shared" si="2"/>
        <v/>
      </c>
      <c r="G71" s="38" t="str">
        <f t="shared" si="3"/>
        <v/>
      </c>
      <c r="H71" s="39" t="str">
        <f>IF(AND(ISNUMBER('Pholyphosphate Quantification'!G70),ISNUMBER(G71)),IF(AND('Polyphosphate Chain Length'!G71&gt;=0,'Polyphosphate Chain Length'!G71&gt;=0),'Pholyphosphate Quantification'!G70/'Polyphosphate Chain Length'!G71,""),"")</f>
        <v/>
      </c>
    </row>
    <row r="72" spans="1:8" x14ac:dyDescent="0.3">
      <c r="A72" s="16"/>
      <c r="B72" s="16"/>
      <c r="C72" s="16"/>
      <c r="D72" s="16"/>
      <c r="E72" s="17" t="str">
        <f t="shared" si="1"/>
        <v/>
      </c>
      <c r="F72" s="17" t="str">
        <f t="shared" si="2"/>
        <v/>
      </c>
      <c r="G72" s="38" t="str">
        <f t="shared" si="3"/>
        <v/>
      </c>
      <c r="H72" s="39" t="str">
        <f>IF(AND(ISNUMBER('Pholyphosphate Quantification'!G71),ISNUMBER(G72)),IF(AND('Polyphosphate Chain Length'!G72&gt;=0,'Polyphosphate Chain Length'!G72&gt;=0),'Pholyphosphate Quantification'!G71/'Polyphosphate Chain Length'!G72,""),"")</f>
        <v/>
      </c>
    </row>
    <row r="73" spans="1:8" x14ac:dyDescent="0.3">
      <c r="A73" s="16"/>
      <c r="B73" s="16"/>
      <c r="C73" s="16"/>
      <c r="D73" s="16"/>
      <c r="E73" s="17" t="str">
        <f t="shared" si="1"/>
        <v/>
      </c>
      <c r="F73" s="17" t="str">
        <f t="shared" si="2"/>
        <v/>
      </c>
      <c r="G73" s="38" t="str">
        <f t="shared" si="3"/>
        <v/>
      </c>
      <c r="H73" s="39" t="str">
        <f>IF(AND(ISNUMBER('Pholyphosphate Quantification'!G72),ISNUMBER(G73)),IF(AND('Polyphosphate Chain Length'!G73&gt;=0,'Polyphosphate Chain Length'!G73&gt;=0),'Pholyphosphate Quantification'!G72/'Polyphosphate Chain Length'!G73,""),"")</f>
        <v/>
      </c>
    </row>
    <row r="74" spans="1:8" x14ac:dyDescent="0.3">
      <c r="A74" s="16"/>
      <c r="B74" s="16"/>
      <c r="C74" s="16"/>
      <c r="D74" s="16"/>
      <c r="E74" s="17" t="str">
        <f t="shared" si="1"/>
        <v/>
      </c>
      <c r="F74" s="17" t="str">
        <f t="shared" si="2"/>
        <v/>
      </c>
      <c r="G74" s="38" t="str">
        <f t="shared" si="3"/>
        <v/>
      </c>
      <c r="H74" s="39" t="str">
        <f>IF(AND(ISNUMBER('Pholyphosphate Quantification'!G73),ISNUMBER(G74)),IF(AND('Polyphosphate Chain Length'!G74&gt;=0,'Polyphosphate Chain Length'!G74&gt;=0),'Pholyphosphate Quantification'!G73/'Polyphosphate Chain Length'!G74,""),"")</f>
        <v/>
      </c>
    </row>
    <row r="75" spans="1:8" x14ac:dyDescent="0.3">
      <c r="A75" s="16"/>
      <c r="B75" s="16"/>
      <c r="C75" s="16"/>
      <c r="D75" s="16"/>
      <c r="E75" s="17" t="str">
        <f t="shared" si="1"/>
        <v/>
      </c>
      <c r="F75" s="17" t="str">
        <f t="shared" si="2"/>
        <v/>
      </c>
      <c r="G75" s="38" t="str">
        <f t="shared" si="3"/>
        <v/>
      </c>
      <c r="H75" s="39" t="str">
        <f>IF(AND(ISNUMBER('Pholyphosphate Quantification'!G74),ISNUMBER(G75)),IF(AND('Polyphosphate Chain Length'!G75&gt;=0,'Polyphosphate Chain Length'!G75&gt;=0),'Pholyphosphate Quantification'!G74/'Polyphosphate Chain Length'!G75,""),"")</f>
        <v/>
      </c>
    </row>
    <row r="76" spans="1:8" x14ac:dyDescent="0.3">
      <c r="A76" s="16"/>
      <c r="B76" s="16"/>
      <c r="C76" s="16"/>
      <c r="D76" s="16"/>
      <c r="E76" s="17" t="str">
        <f t="shared" si="1"/>
        <v/>
      </c>
      <c r="F76" s="17" t="str">
        <f t="shared" si="2"/>
        <v/>
      </c>
      <c r="G76" s="38" t="str">
        <f t="shared" si="3"/>
        <v/>
      </c>
      <c r="H76" s="39" t="str">
        <f>IF(AND(ISNUMBER('Pholyphosphate Quantification'!G75),ISNUMBER(G76)),IF(AND('Polyphosphate Chain Length'!G76&gt;=0,'Polyphosphate Chain Length'!G76&gt;=0),'Pholyphosphate Quantification'!G75/'Polyphosphate Chain Length'!G76,""),"")</f>
        <v/>
      </c>
    </row>
    <row r="77" spans="1:8" x14ac:dyDescent="0.3">
      <c r="A77" s="16"/>
      <c r="B77" s="16"/>
      <c r="C77" s="16"/>
      <c r="D77" s="16"/>
      <c r="E77" s="17" t="str">
        <f t="shared" si="1"/>
        <v/>
      </c>
      <c r="F77" s="17" t="str">
        <f t="shared" si="2"/>
        <v/>
      </c>
      <c r="G77" s="38" t="str">
        <f t="shared" si="3"/>
        <v/>
      </c>
      <c r="H77" s="39" t="str">
        <f>IF(AND(ISNUMBER('Pholyphosphate Quantification'!G76),ISNUMBER(G77)),IF(AND('Polyphosphate Chain Length'!G77&gt;=0,'Polyphosphate Chain Length'!G77&gt;=0),'Pholyphosphate Quantification'!G76/'Polyphosphate Chain Length'!G77,""),"")</f>
        <v/>
      </c>
    </row>
    <row r="78" spans="1:8" x14ac:dyDescent="0.3">
      <c r="A78" s="16"/>
      <c r="B78" s="16"/>
      <c r="C78" s="16"/>
      <c r="D78" s="16"/>
      <c r="E78" s="17" t="str">
        <f t="shared" si="1"/>
        <v/>
      </c>
      <c r="F78" s="17" t="str">
        <f t="shared" si="2"/>
        <v/>
      </c>
      <c r="G78" s="38" t="str">
        <f t="shared" si="3"/>
        <v/>
      </c>
      <c r="H78" s="39" t="str">
        <f>IF(AND(ISNUMBER('Pholyphosphate Quantification'!G77),ISNUMBER(G78)),IF(AND('Polyphosphate Chain Length'!G78&gt;=0,'Polyphosphate Chain Length'!G78&gt;=0),'Pholyphosphate Quantification'!G77/'Polyphosphate Chain Length'!G78,""),"")</f>
        <v/>
      </c>
    </row>
    <row r="79" spans="1:8" x14ac:dyDescent="0.3">
      <c r="A79" s="16"/>
      <c r="B79" s="16"/>
      <c r="C79" s="16"/>
      <c r="D79" s="16"/>
      <c r="E79" s="17" t="str">
        <f t="shared" si="1"/>
        <v/>
      </c>
      <c r="F79" s="17" t="str">
        <f t="shared" si="2"/>
        <v/>
      </c>
      <c r="G79" s="38" t="str">
        <f t="shared" si="3"/>
        <v/>
      </c>
      <c r="H79" s="39" t="str">
        <f>IF(AND(ISNUMBER('Pholyphosphate Quantification'!G78),ISNUMBER(G79)),IF(AND('Polyphosphate Chain Length'!G79&gt;=0,'Polyphosphate Chain Length'!G79&gt;=0),'Pholyphosphate Quantification'!G78/'Polyphosphate Chain Length'!G79,""),"")</f>
        <v/>
      </c>
    </row>
    <row r="80" spans="1:8" x14ac:dyDescent="0.3">
      <c r="A80" s="16"/>
      <c r="B80" s="16"/>
      <c r="C80" s="16"/>
      <c r="D80" s="16"/>
      <c r="E80" s="17" t="str">
        <f t="shared" si="1"/>
        <v/>
      </c>
      <c r="F80" s="17" t="str">
        <f t="shared" si="2"/>
        <v/>
      </c>
      <c r="G80" s="38" t="str">
        <f t="shared" si="3"/>
        <v/>
      </c>
      <c r="H80" s="39" t="str">
        <f>IF(AND(ISNUMBER('Pholyphosphate Quantification'!G79),ISNUMBER(G80)),IF(AND('Polyphosphate Chain Length'!G80&gt;=0,'Polyphosphate Chain Length'!G80&gt;=0),'Pholyphosphate Quantification'!G79/'Polyphosphate Chain Length'!G80,""),"")</f>
        <v/>
      </c>
    </row>
    <row r="81" spans="1:8" x14ac:dyDescent="0.3">
      <c r="A81" s="16"/>
      <c r="B81" s="16"/>
      <c r="C81" s="16"/>
      <c r="D81" s="16"/>
      <c r="E81" s="17" t="str">
        <f t="shared" si="1"/>
        <v/>
      </c>
      <c r="F81" s="17" t="str">
        <f t="shared" si="2"/>
        <v/>
      </c>
      <c r="G81" s="38" t="str">
        <f t="shared" si="3"/>
        <v/>
      </c>
      <c r="H81" s="39" t="str">
        <f>IF(AND(ISNUMBER('Pholyphosphate Quantification'!G80),ISNUMBER(G81)),IF(AND('Polyphosphate Chain Length'!G81&gt;=0,'Polyphosphate Chain Length'!G81&gt;=0),'Pholyphosphate Quantification'!G80/'Polyphosphate Chain Length'!G81,""),"")</f>
        <v/>
      </c>
    </row>
    <row r="82" spans="1:8" x14ac:dyDescent="0.3">
      <c r="A82" s="16"/>
      <c r="B82" s="16"/>
      <c r="C82" s="16"/>
      <c r="D82" s="16"/>
      <c r="E82" s="17" t="str">
        <f t="shared" si="1"/>
        <v/>
      </c>
      <c r="F82" s="17" t="str">
        <f t="shared" si="2"/>
        <v/>
      </c>
      <c r="G82" s="38" t="str">
        <f t="shared" si="3"/>
        <v/>
      </c>
      <c r="H82" s="39" t="str">
        <f>IF(AND(ISNUMBER('Pholyphosphate Quantification'!G81),ISNUMBER(G82)),IF(AND('Polyphosphate Chain Length'!G82&gt;=0,'Polyphosphate Chain Length'!G82&gt;=0),'Pholyphosphate Quantification'!G81/'Polyphosphate Chain Length'!G82,""),"")</f>
        <v/>
      </c>
    </row>
    <row r="83" spans="1:8" x14ac:dyDescent="0.3">
      <c r="A83" s="16"/>
      <c r="B83" s="16"/>
      <c r="C83" s="16"/>
      <c r="D83" s="16"/>
      <c r="E83" s="17" t="str">
        <f t="shared" si="1"/>
        <v/>
      </c>
      <c r="F83" s="17" t="str">
        <f t="shared" si="2"/>
        <v/>
      </c>
      <c r="G83" s="38" t="str">
        <f t="shared" si="3"/>
        <v/>
      </c>
      <c r="H83" s="39" t="str">
        <f>IF(AND(ISNUMBER('Pholyphosphate Quantification'!G82),ISNUMBER(G83)),IF(AND('Polyphosphate Chain Length'!G83&gt;=0,'Polyphosphate Chain Length'!G83&gt;=0),'Pholyphosphate Quantification'!G82/'Polyphosphate Chain Length'!G83,""),"")</f>
        <v/>
      </c>
    </row>
    <row r="84" spans="1:8" x14ac:dyDescent="0.3">
      <c r="A84" s="16"/>
      <c r="B84" s="16"/>
      <c r="C84" s="16"/>
      <c r="D84" s="16"/>
      <c r="E84" s="17" t="str">
        <f t="shared" si="1"/>
        <v/>
      </c>
      <c r="F84" s="17" t="str">
        <f t="shared" si="2"/>
        <v/>
      </c>
      <c r="G84" s="38" t="str">
        <f t="shared" si="3"/>
        <v/>
      </c>
      <c r="H84" s="39" t="str">
        <f>IF(AND(ISNUMBER('Pholyphosphate Quantification'!G83),ISNUMBER(G84)),IF(AND('Polyphosphate Chain Length'!G84&gt;=0,'Polyphosphate Chain Length'!G84&gt;=0),'Pholyphosphate Quantification'!G83/'Polyphosphate Chain Length'!G84,""),"")</f>
        <v/>
      </c>
    </row>
    <row r="85" spans="1:8" x14ac:dyDescent="0.3">
      <c r="A85" s="16"/>
      <c r="B85" s="16"/>
      <c r="C85" s="16"/>
      <c r="D85" s="16"/>
      <c r="E85" s="17" t="str">
        <f t="shared" si="1"/>
        <v/>
      </c>
      <c r="F85" s="17" t="str">
        <f t="shared" si="2"/>
        <v/>
      </c>
      <c r="G85" s="38" t="str">
        <f t="shared" si="3"/>
        <v/>
      </c>
      <c r="H85" s="39" t="str">
        <f>IF(AND(ISNUMBER('Pholyphosphate Quantification'!G84),ISNUMBER(G85)),IF(AND('Polyphosphate Chain Length'!G85&gt;=0,'Polyphosphate Chain Length'!G85&gt;=0),'Pholyphosphate Quantification'!G84/'Polyphosphate Chain Length'!G85,""),"")</f>
        <v/>
      </c>
    </row>
    <row r="86" spans="1:8" x14ac:dyDescent="0.3">
      <c r="A86" s="16"/>
      <c r="B86" s="16"/>
      <c r="C86" s="16"/>
      <c r="D86" s="16"/>
      <c r="E86" s="17" t="str">
        <f t="shared" si="1"/>
        <v/>
      </c>
      <c r="F86" s="17" t="str">
        <f t="shared" si="2"/>
        <v/>
      </c>
      <c r="G86" s="38" t="str">
        <f t="shared" si="3"/>
        <v/>
      </c>
      <c r="H86" s="39" t="str">
        <f>IF(AND(ISNUMBER('Pholyphosphate Quantification'!G85),ISNUMBER(G86)),IF(AND('Polyphosphate Chain Length'!G86&gt;=0,'Polyphosphate Chain Length'!G86&gt;=0),'Pholyphosphate Quantification'!G85/'Polyphosphate Chain Length'!G86,""),"")</f>
        <v/>
      </c>
    </row>
    <row r="87" spans="1:8" x14ac:dyDescent="0.3">
      <c r="A87" s="16"/>
      <c r="B87" s="16"/>
      <c r="C87" s="16"/>
      <c r="D87" s="16"/>
      <c r="E87" s="17" t="str">
        <f t="shared" si="1"/>
        <v/>
      </c>
      <c r="F87" s="17" t="str">
        <f t="shared" si="2"/>
        <v/>
      </c>
      <c r="G87" s="38" t="str">
        <f t="shared" si="3"/>
        <v/>
      </c>
      <c r="H87" s="39" t="str">
        <f>IF(AND(ISNUMBER('Pholyphosphate Quantification'!G86),ISNUMBER(G87)),IF(AND('Polyphosphate Chain Length'!G87&gt;=0,'Polyphosphate Chain Length'!G87&gt;=0),'Pholyphosphate Quantification'!G86/'Polyphosphate Chain Length'!G87,""),"")</f>
        <v/>
      </c>
    </row>
    <row r="88" spans="1:8" x14ac:dyDescent="0.3">
      <c r="A88" s="16"/>
      <c r="B88" s="16"/>
      <c r="C88" s="16"/>
      <c r="D88" s="16"/>
      <c r="E88" s="17" t="str">
        <f t="shared" si="1"/>
        <v/>
      </c>
      <c r="F88" s="17" t="str">
        <f t="shared" si="2"/>
        <v/>
      </c>
      <c r="G88" s="38" t="str">
        <f t="shared" si="3"/>
        <v/>
      </c>
      <c r="H88" s="39" t="str">
        <f>IF(AND(ISNUMBER('Pholyphosphate Quantification'!G87),ISNUMBER(G88)),IF(AND('Polyphosphate Chain Length'!G88&gt;=0,'Polyphosphate Chain Length'!G88&gt;=0),'Pholyphosphate Quantification'!G87/'Polyphosphate Chain Length'!G88,""),"")</f>
        <v/>
      </c>
    </row>
    <row r="89" spans="1:8" x14ac:dyDescent="0.3">
      <c r="A89" s="16"/>
      <c r="B89" s="16"/>
      <c r="C89" s="16"/>
      <c r="D89" s="16"/>
      <c r="E89" s="17" t="str">
        <f t="shared" si="1"/>
        <v/>
      </c>
      <c r="F89" s="17" t="str">
        <f t="shared" si="2"/>
        <v/>
      </c>
      <c r="G89" s="38" t="str">
        <f t="shared" si="3"/>
        <v/>
      </c>
      <c r="H89" s="39" t="str">
        <f>IF(AND(ISNUMBER('Pholyphosphate Quantification'!G88),ISNUMBER(G89)),IF(AND('Polyphosphate Chain Length'!G89&gt;=0,'Polyphosphate Chain Length'!G89&gt;=0),'Pholyphosphate Quantification'!G88/'Polyphosphate Chain Length'!G89,""),"")</f>
        <v/>
      </c>
    </row>
    <row r="90" spans="1:8" x14ac:dyDescent="0.3">
      <c r="A90" s="16"/>
      <c r="B90" s="16"/>
      <c r="C90" s="16"/>
      <c r="D90" s="16"/>
      <c r="E90" s="17" t="str">
        <f t="shared" si="1"/>
        <v/>
      </c>
      <c r="F90" s="17" t="str">
        <f t="shared" si="2"/>
        <v/>
      </c>
      <c r="G90" s="38" t="str">
        <f t="shared" si="3"/>
        <v/>
      </c>
      <c r="H90" s="39" t="str">
        <f>IF(AND(ISNUMBER('Pholyphosphate Quantification'!G89),ISNUMBER(G90)),IF(AND('Polyphosphate Chain Length'!G90&gt;=0,'Polyphosphate Chain Length'!G90&gt;=0),'Pholyphosphate Quantification'!G89/'Polyphosphate Chain Length'!G90,""),"")</f>
        <v/>
      </c>
    </row>
    <row r="91" spans="1:8" x14ac:dyDescent="0.3">
      <c r="A91" s="16"/>
      <c r="B91" s="16"/>
      <c r="C91" s="16"/>
      <c r="D91" s="16"/>
      <c r="E91" s="17" t="str">
        <f t="shared" si="1"/>
        <v/>
      </c>
      <c r="F91" s="17" t="str">
        <f t="shared" si="2"/>
        <v/>
      </c>
      <c r="G91" s="38" t="str">
        <f t="shared" si="3"/>
        <v/>
      </c>
      <c r="H91" s="39" t="str">
        <f>IF(AND(ISNUMBER('Pholyphosphate Quantification'!G90),ISNUMBER(G91)),IF(AND('Polyphosphate Chain Length'!G91&gt;=0,'Polyphosphate Chain Length'!G91&gt;=0),'Pholyphosphate Quantification'!G90/'Polyphosphate Chain Length'!G91,""),"")</f>
        <v/>
      </c>
    </row>
    <row r="92" spans="1:8" x14ac:dyDescent="0.3">
      <c r="A92" s="16"/>
      <c r="B92" s="16"/>
      <c r="C92" s="16"/>
      <c r="D92" s="16"/>
      <c r="E92" s="17" t="str">
        <f t="shared" si="1"/>
        <v/>
      </c>
      <c r="F92" s="17" t="str">
        <f t="shared" si="2"/>
        <v/>
      </c>
      <c r="G92" s="38" t="str">
        <f t="shared" si="3"/>
        <v/>
      </c>
      <c r="H92" s="39" t="str">
        <f>IF(AND(ISNUMBER('Pholyphosphate Quantification'!G91),ISNUMBER(G92)),IF(AND('Polyphosphate Chain Length'!G92&gt;=0,'Polyphosphate Chain Length'!G92&gt;=0),'Pholyphosphate Quantification'!G91/'Polyphosphate Chain Length'!G92,""),"")</f>
        <v/>
      </c>
    </row>
    <row r="93" spans="1:8" x14ac:dyDescent="0.3">
      <c r="A93" s="16"/>
      <c r="B93" s="16"/>
      <c r="C93" s="16"/>
      <c r="D93" s="16"/>
      <c r="E93" s="17" t="str">
        <f t="shared" si="1"/>
        <v/>
      </c>
      <c r="F93" s="17" t="str">
        <f t="shared" si="2"/>
        <v/>
      </c>
      <c r="G93" s="38" t="str">
        <f t="shared" si="3"/>
        <v/>
      </c>
      <c r="H93" s="39" t="str">
        <f>IF(AND(ISNUMBER('Pholyphosphate Quantification'!G92),ISNUMBER(G93)),IF(AND('Polyphosphate Chain Length'!G93&gt;=0,'Polyphosphate Chain Length'!G93&gt;=0),'Pholyphosphate Quantification'!G92/'Polyphosphate Chain Length'!G93,""),"")</f>
        <v/>
      </c>
    </row>
    <row r="94" spans="1:8" x14ac:dyDescent="0.3">
      <c r="A94" s="16"/>
      <c r="B94" s="16"/>
      <c r="C94" s="16"/>
      <c r="D94" s="16"/>
      <c r="E94" s="17" t="str">
        <f t="shared" si="1"/>
        <v/>
      </c>
      <c r="F94" s="17" t="str">
        <f t="shared" si="2"/>
        <v/>
      </c>
      <c r="G94" s="38" t="str">
        <f t="shared" si="3"/>
        <v/>
      </c>
      <c r="H94" s="39" t="str">
        <f>IF(AND(ISNUMBER('Pholyphosphate Quantification'!G93),ISNUMBER(G94)),IF(AND('Polyphosphate Chain Length'!G94&gt;=0,'Polyphosphate Chain Length'!G94&gt;=0),'Pholyphosphate Quantification'!G93/'Polyphosphate Chain Length'!G94,""),"")</f>
        <v/>
      </c>
    </row>
    <row r="95" spans="1:8" x14ac:dyDescent="0.3">
      <c r="A95" s="16"/>
      <c r="B95" s="16"/>
      <c r="C95" s="16"/>
      <c r="D95" s="16"/>
      <c r="E95" s="17" t="str">
        <f t="shared" si="1"/>
        <v/>
      </c>
      <c r="F95" s="17" t="str">
        <f t="shared" si="2"/>
        <v/>
      </c>
      <c r="G95" s="38" t="str">
        <f t="shared" si="3"/>
        <v/>
      </c>
      <c r="H95" s="39" t="str">
        <f>IF(AND(ISNUMBER('Pholyphosphate Quantification'!G94),ISNUMBER(G95)),IF(AND('Polyphosphate Chain Length'!G95&gt;=0,'Polyphosphate Chain Length'!G95&gt;=0),'Pholyphosphate Quantification'!G94/'Polyphosphate Chain Length'!G95,""),"")</f>
        <v/>
      </c>
    </row>
    <row r="96" spans="1:8" x14ac:dyDescent="0.3">
      <c r="A96" s="16"/>
      <c r="B96" s="16"/>
      <c r="C96" s="16"/>
      <c r="D96" s="16"/>
      <c r="E96" s="17" t="str">
        <f t="shared" si="1"/>
        <v/>
      </c>
      <c r="F96" s="17" t="str">
        <f t="shared" si="2"/>
        <v/>
      </c>
      <c r="G96" s="38" t="str">
        <f t="shared" si="3"/>
        <v/>
      </c>
      <c r="H96" s="39" t="str">
        <f>IF(AND(ISNUMBER('Pholyphosphate Quantification'!G95),ISNUMBER(G96)),IF(AND('Polyphosphate Chain Length'!G96&gt;=0,'Polyphosphate Chain Length'!G96&gt;=0),'Pholyphosphate Quantification'!G95/'Polyphosphate Chain Length'!G96,""),"")</f>
        <v/>
      </c>
    </row>
    <row r="97" spans="1:8" x14ac:dyDescent="0.3">
      <c r="A97" s="16"/>
      <c r="B97" s="16"/>
      <c r="C97" s="16"/>
      <c r="D97" s="16"/>
      <c r="E97" s="17" t="str">
        <f t="shared" si="1"/>
        <v/>
      </c>
      <c r="F97" s="17" t="str">
        <f t="shared" si="2"/>
        <v/>
      </c>
      <c r="G97" s="38" t="str">
        <f t="shared" si="3"/>
        <v/>
      </c>
      <c r="H97" s="39" t="str">
        <f>IF(AND(ISNUMBER('Pholyphosphate Quantification'!G96),ISNUMBER(G97)),IF(AND('Polyphosphate Chain Length'!G97&gt;=0,'Polyphosphate Chain Length'!G97&gt;=0),'Pholyphosphate Quantification'!G96/'Polyphosphate Chain Length'!G97,""),"")</f>
        <v/>
      </c>
    </row>
    <row r="98" spans="1:8" x14ac:dyDescent="0.3">
      <c r="A98" s="16"/>
      <c r="B98" s="16"/>
      <c r="C98" s="16"/>
      <c r="D98" s="16"/>
      <c r="E98" s="17" t="str">
        <f t="shared" si="1"/>
        <v/>
      </c>
      <c r="F98" s="17" t="str">
        <f t="shared" si="2"/>
        <v/>
      </c>
      <c r="G98" s="38" t="str">
        <f t="shared" si="3"/>
        <v/>
      </c>
      <c r="H98" s="39" t="str">
        <f>IF(AND(ISNUMBER('Pholyphosphate Quantification'!G97),ISNUMBER(G98)),IF(AND('Polyphosphate Chain Length'!G98&gt;=0,'Polyphosphate Chain Length'!G98&gt;=0),'Pholyphosphate Quantification'!G97/'Polyphosphate Chain Length'!G98,""),"")</f>
        <v/>
      </c>
    </row>
    <row r="99" spans="1:8" x14ac:dyDescent="0.3">
      <c r="A99" s="16"/>
      <c r="B99" s="16"/>
      <c r="C99" s="16"/>
      <c r="D99" s="16"/>
      <c r="E99" s="17" t="str">
        <f t="shared" si="1"/>
        <v/>
      </c>
      <c r="F99" s="17" t="str">
        <f t="shared" si="2"/>
        <v/>
      </c>
      <c r="G99" s="38" t="str">
        <f t="shared" si="3"/>
        <v/>
      </c>
      <c r="H99" s="39" t="str">
        <f>IF(AND(ISNUMBER('Pholyphosphate Quantification'!G98),ISNUMBER(G99)),IF(AND('Polyphosphate Chain Length'!G99&gt;=0,'Polyphosphate Chain Length'!G99&gt;=0),'Pholyphosphate Quantification'!G98/'Polyphosphate Chain Length'!G99,""),"")</f>
        <v/>
      </c>
    </row>
    <row r="100" spans="1:8" x14ac:dyDescent="0.3">
      <c r="A100" s="16"/>
      <c r="B100" s="16"/>
      <c r="C100" s="16"/>
      <c r="D100" s="16"/>
      <c r="E100" s="17" t="str">
        <f t="shared" si="1"/>
        <v/>
      </c>
      <c r="F100" s="17" t="str">
        <f t="shared" si="2"/>
        <v/>
      </c>
      <c r="G100" s="38" t="str">
        <f t="shared" si="3"/>
        <v/>
      </c>
      <c r="H100" s="39" t="str">
        <f>IF(AND(ISNUMBER('Pholyphosphate Quantification'!G99),ISNUMBER(G100)),IF(AND('Polyphosphate Chain Length'!G100&gt;=0,'Polyphosphate Chain Length'!G100&gt;=0),'Pholyphosphate Quantification'!G99/'Polyphosphate Chain Length'!G100,""),"")</f>
        <v/>
      </c>
    </row>
    <row r="101" spans="1:8" x14ac:dyDescent="0.3">
      <c r="A101" s="16"/>
      <c r="B101" s="16"/>
      <c r="C101" s="16"/>
      <c r="D101" s="16"/>
      <c r="E101" s="17" t="str">
        <f t="shared" si="1"/>
        <v/>
      </c>
      <c r="F101" s="17" t="str">
        <f t="shared" si="2"/>
        <v/>
      </c>
      <c r="G101" s="38" t="str">
        <f t="shared" si="3"/>
        <v/>
      </c>
      <c r="H101" s="39" t="str">
        <f>IF(AND(ISNUMBER('Pholyphosphate Quantification'!G100),ISNUMBER(G101)),IF(AND('Polyphosphate Chain Length'!G101&gt;=0,'Polyphosphate Chain Length'!G101&gt;=0),'Pholyphosphate Quantification'!G100/'Polyphosphate Chain Length'!G101,""),"")</f>
        <v/>
      </c>
    </row>
    <row r="102" spans="1:8" x14ac:dyDescent="0.3">
      <c r="A102" s="16"/>
      <c r="B102" s="16"/>
      <c r="C102" s="16"/>
      <c r="D102" s="16"/>
      <c r="E102" s="17" t="str">
        <f t="shared" si="1"/>
        <v/>
      </c>
      <c r="F102" s="17" t="str">
        <f t="shared" si="2"/>
        <v/>
      </c>
      <c r="G102" s="38" t="str">
        <f t="shared" si="3"/>
        <v/>
      </c>
      <c r="H102" s="39" t="str">
        <f>IF(AND(ISNUMBER('Pholyphosphate Quantification'!G101),ISNUMBER(G102)),IF(AND('Polyphosphate Chain Length'!G102&gt;=0,'Polyphosphate Chain Length'!G102&gt;=0),'Pholyphosphate Quantification'!G101/'Polyphosphate Chain Length'!G102,""),"")</f>
        <v/>
      </c>
    </row>
    <row r="103" spans="1:8" x14ac:dyDescent="0.3">
      <c r="A103" s="16"/>
      <c r="B103" s="16"/>
      <c r="C103" s="16"/>
      <c r="D103" s="16"/>
      <c r="E103" s="17" t="str">
        <f t="shared" si="1"/>
        <v/>
      </c>
      <c r="F103" s="17" t="str">
        <f t="shared" si="2"/>
        <v/>
      </c>
      <c r="G103" s="38" t="str">
        <f t="shared" si="3"/>
        <v/>
      </c>
      <c r="H103" s="39" t="str">
        <f>IF(AND(ISNUMBER('Pholyphosphate Quantification'!G102),ISNUMBER(G103)),IF(AND('Polyphosphate Chain Length'!G103&gt;=0,'Polyphosphate Chain Length'!G103&gt;=0),'Pholyphosphate Quantification'!G102/'Polyphosphate Chain Length'!G103,""),"")</f>
        <v/>
      </c>
    </row>
    <row r="104" spans="1:8" x14ac:dyDescent="0.3">
      <c r="A104" s="16"/>
      <c r="B104" s="16"/>
      <c r="C104" s="16"/>
      <c r="D104" s="16"/>
      <c r="E104" s="17" t="str">
        <f t="shared" si="1"/>
        <v/>
      </c>
      <c r="F104" s="17" t="str">
        <f t="shared" si="2"/>
        <v/>
      </c>
      <c r="G104" s="38" t="str">
        <f t="shared" si="3"/>
        <v/>
      </c>
      <c r="H104" s="39" t="str">
        <f>IF(AND(ISNUMBER('Pholyphosphate Quantification'!G103),ISNUMBER(G104)),IF(AND('Polyphosphate Chain Length'!G104&gt;=0,'Polyphosphate Chain Length'!G104&gt;=0),'Pholyphosphate Quantification'!G103/'Polyphosphate Chain Length'!G104,""),"")</f>
        <v/>
      </c>
    </row>
    <row r="105" spans="1:8" x14ac:dyDescent="0.3">
      <c r="A105" s="16"/>
      <c r="B105" s="16"/>
      <c r="C105" s="16"/>
      <c r="D105" s="16"/>
      <c r="E105" s="17" t="str">
        <f t="shared" si="1"/>
        <v/>
      </c>
      <c r="F105" s="17" t="str">
        <f t="shared" si="2"/>
        <v/>
      </c>
      <c r="G105" s="38" t="str">
        <f t="shared" si="3"/>
        <v/>
      </c>
      <c r="H105" s="39" t="str">
        <f>IF(AND(ISNUMBER('Pholyphosphate Quantification'!G104),ISNUMBER(G105)),IF(AND('Polyphosphate Chain Length'!G105&gt;=0,'Polyphosphate Chain Length'!G105&gt;=0),'Pholyphosphate Quantification'!G104/'Polyphosphate Chain Length'!G105,""),"")</f>
        <v/>
      </c>
    </row>
    <row r="106" spans="1:8" x14ac:dyDescent="0.3">
      <c r="A106" s="16"/>
      <c r="B106" s="16"/>
      <c r="C106" s="16"/>
      <c r="D106" s="16"/>
      <c r="E106" s="17" t="str">
        <f t="shared" si="1"/>
        <v/>
      </c>
      <c r="F106" s="17" t="str">
        <f t="shared" si="2"/>
        <v/>
      </c>
      <c r="G106" s="38" t="str">
        <f t="shared" si="3"/>
        <v/>
      </c>
      <c r="H106" s="39" t="str">
        <f>IF(AND(ISNUMBER('Pholyphosphate Quantification'!G105),ISNUMBER(G106)),IF(AND('Polyphosphate Chain Length'!G106&gt;=0,'Polyphosphate Chain Length'!G106&gt;=0),'Pholyphosphate Quantification'!G105/'Polyphosphate Chain Length'!G106,""),"")</f>
        <v/>
      </c>
    </row>
    <row r="107" spans="1:8" x14ac:dyDescent="0.3">
      <c r="A107" s="16"/>
      <c r="B107" s="16"/>
      <c r="C107" s="16"/>
      <c r="D107" s="16"/>
      <c r="E107" s="17" t="str">
        <f t="shared" si="1"/>
        <v/>
      </c>
      <c r="F107" s="17" t="str">
        <f t="shared" si="2"/>
        <v/>
      </c>
      <c r="G107" s="38" t="str">
        <f t="shared" si="3"/>
        <v/>
      </c>
      <c r="H107" s="39" t="str">
        <f>IF(AND(ISNUMBER('Pholyphosphate Quantification'!G106),ISNUMBER(G107)),IF(AND('Polyphosphate Chain Length'!G107&gt;=0,'Polyphosphate Chain Length'!G107&gt;=0),'Pholyphosphate Quantification'!G106/'Polyphosphate Chain Length'!G107,""),"")</f>
        <v/>
      </c>
    </row>
    <row r="108" spans="1:8" x14ac:dyDescent="0.3">
      <c r="A108" s="16"/>
      <c r="B108" s="16"/>
      <c r="C108" s="16"/>
      <c r="D108" s="16"/>
      <c r="E108" s="17" t="str">
        <f t="shared" ref="E108:E143" si="4">IF(AND(ISNUMBER($B$19),ISNUMBER(C108)),IF(AND((C108-$B$20)/$B$19&gt;=$B$21,((C108-$B$20)/$B$19&lt;=$B$22)),((C108-$B$20)/$B$19*$B108)/2,"&lt;1"),"")</f>
        <v/>
      </c>
      <c r="F108" s="17" t="str">
        <f t="shared" ref="F108:F143" si="5">IF(AND(ISNUMBER($B$19),ISNUMBER(D108)),IF(AND((D108-$B$20)/$B$19&gt;=$B$21,(D108-$B$20)/$B$19&lt;=$B$22),((D108-$B$20)/$B$19*$B108),""),"")</f>
        <v/>
      </c>
      <c r="G108" s="38" t="str">
        <f t="shared" ref="G108:G143" si="6">IF(AND(ISNUMBER(E108),ISNUMBER(F108)),(F108-E108)/2,IF(ISNUMBER(F108),F108/2,""))</f>
        <v/>
      </c>
      <c r="H108" s="39" t="str">
        <f>IF(AND(ISNUMBER('Pholyphosphate Quantification'!G107),ISNUMBER(G108)),IF(AND('Polyphosphate Chain Length'!G108&gt;=0,'Polyphosphate Chain Length'!G108&gt;=0),'Pholyphosphate Quantification'!G107/'Polyphosphate Chain Length'!G108,""),"")</f>
        <v/>
      </c>
    </row>
    <row r="109" spans="1:8" x14ac:dyDescent="0.3">
      <c r="A109" s="16"/>
      <c r="B109" s="16"/>
      <c r="C109" s="16"/>
      <c r="D109" s="16"/>
      <c r="E109" s="17" t="str">
        <f t="shared" si="4"/>
        <v/>
      </c>
      <c r="F109" s="17" t="str">
        <f t="shared" si="5"/>
        <v/>
      </c>
      <c r="G109" s="38" t="str">
        <f t="shared" si="6"/>
        <v/>
      </c>
      <c r="H109" s="39" t="str">
        <f>IF(AND(ISNUMBER('Pholyphosphate Quantification'!G108),ISNUMBER(G109)),IF(AND('Polyphosphate Chain Length'!G109&gt;=0,'Polyphosphate Chain Length'!G109&gt;=0),'Pholyphosphate Quantification'!G108/'Polyphosphate Chain Length'!G109,""),"")</f>
        <v/>
      </c>
    </row>
    <row r="110" spans="1:8" x14ac:dyDescent="0.3">
      <c r="A110" s="16"/>
      <c r="B110" s="16"/>
      <c r="C110" s="16"/>
      <c r="D110" s="16"/>
      <c r="E110" s="17" t="str">
        <f t="shared" si="4"/>
        <v/>
      </c>
      <c r="F110" s="17" t="str">
        <f t="shared" si="5"/>
        <v/>
      </c>
      <c r="G110" s="38" t="str">
        <f t="shared" si="6"/>
        <v/>
      </c>
      <c r="H110" s="39" t="str">
        <f>IF(AND(ISNUMBER('Pholyphosphate Quantification'!G109),ISNUMBER(G110)),IF(AND('Polyphosphate Chain Length'!G110&gt;=0,'Polyphosphate Chain Length'!G110&gt;=0),'Pholyphosphate Quantification'!G109/'Polyphosphate Chain Length'!G110,""),"")</f>
        <v/>
      </c>
    </row>
    <row r="111" spans="1:8" x14ac:dyDescent="0.3">
      <c r="A111" s="16"/>
      <c r="B111" s="16"/>
      <c r="C111" s="16"/>
      <c r="D111" s="16"/>
      <c r="E111" s="17" t="str">
        <f t="shared" si="4"/>
        <v/>
      </c>
      <c r="F111" s="17" t="str">
        <f t="shared" si="5"/>
        <v/>
      </c>
      <c r="G111" s="38" t="str">
        <f t="shared" si="6"/>
        <v/>
      </c>
      <c r="H111" s="39" t="str">
        <f>IF(AND(ISNUMBER('Pholyphosphate Quantification'!G110),ISNUMBER(G111)),IF(AND('Polyphosphate Chain Length'!G111&gt;=0,'Polyphosphate Chain Length'!G111&gt;=0),'Pholyphosphate Quantification'!G110/'Polyphosphate Chain Length'!G111,""),"")</f>
        <v/>
      </c>
    </row>
    <row r="112" spans="1:8" x14ac:dyDescent="0.3">
      <c r="A112" s="16"/>
      <c r="B112" s="16"/>
      <c r="C112" s="16"/>
      <c r="D112" s="16"/>
      <c r="E112" s="17" t="str">
        <f t="shared" si="4"/>
        <v/>
      </c>
      <c r="F112" s="17" t="str">
        <f t="shared" si="5"/>
        <v/>
      </c>
      <c r="G112" s="38" t="str">
        <f t="shared" si="6"/>
        <v/>
      </c>
      <c r="H112" s="39" t="str">
        <f>IF(AND(ISNUMBER('Pholyphosphate Quantification'!G111),ISNUMBER(G112)),IF(AND('Polyphosphate Chain Length'!G112&gt;=0,'Polyphosphate Chain Length'!G112&gt;=0),'Pholyphosphate Quantification'!G111/'Polyphosphate Chain Length'!G112,""),"")</f>
        <v/>
      </c>
    </row>
    <row r="113" spans="1:8" x14ac:dyDescent="0.3">
      <c r="A113" s="16"/>
      <c r="B113" s="16"/>
      <c r="C113" s="16"/>
      <c r="D113" s="16"/>
      <c r="E113" s="17" t="str">
        <f t="shared" si="4"/>
        <v/>
      </c>
      <c r="F113" s="17" t="str">
        <f t="shared" si="5"/>
        <v/>
      </c>
      <c r="G113" s="38" t="str">
        <f t="shared" si="6"/>
        <v/>
      </c>
      <c r="H113" s="39" t="str">
        <f>IF(AND(ISNUMBER('Pholyphosphate Quantification'!G112),ISNUMBER(G113)),IF(AND('Polyphosphate Chain Length'!G113&gt;=0,'Polyphosphate Chain Length'!G113&gt;=0),'Pholyphosphate Quantification'!G112/'Polyphosphate Chain Length'!G113,""),"")</f>
        <v/>
      </c>
    </row>
    <row r="114" spans="1:8" x14ac:dyDescent="0.3">
      <c r="A114" s="16"/>
      <c r="B114" s="16"/>
      <c r="C114" s="16"/>
      <c r="D114" s="16"/>
      <c r="E114" s="17" t="str">
        <f t="shared" si="4"/>
        <v/>
      </c>
      <c r="F114" s="17" t="str">
        <f t="shared" si="5"/>
        <v/>
      </c>
      <c r="G114" s="38" t="str">
        <f t="shared" si="6"/>
        <v/>
      </c>
      <c r="H114" s="39" t="str">
        <f>IF(AND(ISNUMBER('Pholyphosphate Quantification'!G113),ISNUMBER(G114)),IF(AND('Polyphosphate Chain Length'!G114&gt;=0,'Polyphosphate Chain Length'!G114&gt;=0),'Pholyphosphate Quantification'!G113/'Polyphosphate Chain Length'!G114,""),"")</f>
        <v/>
      </c>
    </row>
    <row r="115" spans="1:8" x14ac:dyDescent="0.3">
      <c r="A115" s="16"/>
      <c r="B115" s="16"/>
      <c r="C115" s="16"/>
      <c r="D115" s="16"/>
      <c r="E115" s="17" t="str">
        <f t="shared" si="4"/>
        <v/>
      </c>
      <c r="F115" s="17" t="str">
        <f t="shared" si="5"/>
        <v/>
      </c>
      <c r="G115" s="38" t="str">
        <f t="shared" si="6"/>
        <v/>
      </c>
      <c r="H115" s="39" t="str">
        <f>IF(AND(ISNUMBER('Pholyphosphate Quantification'!G114),ISNUMBER(G115)),IF(AND('Polyphosphate Chain Length'!G115&gt;=0,'Polyphosphate Chain Length'!G115&gt;=0),'Pholyphosphate Quantification'!G114/'Polyphosphate Chain Length'!G115,""),"")</f>
        <v/>
      </c>
    </row>
    <row r="116" spans="1:8" x14ac:dyDescent="0.3">
      <c r="A116" s="16"/>
      <c r="B116" s="16"/>
      <c r="C116" s="16"/>
      <c r="D116" s="16"/>
      <c r="E116" s="17" t="str">
        <f t="shared" si="4"/>
        <v/>
      </c>
      <c r="F116" s="17" t="str">
        <f t="shared" si="5"/>
        <v/>
      </c>
      <c r="G116" s="38" t="str">
        <f t="shared" si="6"/>
        <v/>
      </c>
      <c r="H116" s="39" t="str">
        <f>IF(AND(ISNUMBER('Pholyphosphate Quantification'!G115),ISNUMBER(G116)),IF(AND('Polyphosphate Chain Length'!G116&gt;=0,'Polyphosphate Chain Length'!G116&gt;=0),'Pholyphosphate Quantification'!G115/'Polyphosphate Chain Length'!G116,""),"")</f>
        <v/>
      </c>
    </row>
    <row r="117" spans="1:8" x14ac:dyDescent="0.3">
      <c r="A117" s="16"/>
      <c r="B117" s="16"/>
      <c r="C117" s="16"/>
      <c r="D117" s="16"/>
      <c r="E117" s="17" t="str">
        <f t="shared" si="4"/>
        <v/>
      </c>
      <c r="F117" s="17" t="str">
        <f t="shared" si="5"/>
        <v/>
      </c>
      <c r="G117" s="38" t="str">
        <f t="shared" si="6"/>
        <v/>
      </c>
      <c r="H117" s="39" t="str">
        <f>IF(AND(ISNUMBER('Pholyphosphate Quantification'!G116),ISNUMBER(G117)),IF(AND('Polyphosphate Chain Length'!G117&gt;=0,'Polyphosphate Chain Length'!G117&gt;=0),'Pholyphosphate Quantification'!G116/'Polyphosphate Chain Length'!G117,""),"")</f>
        <v/>
      </c>
    </row>
    <row r="118" spans="1:8" x14ac:dyDescent="0.3">
      <c r="A118" s="16"/>
      <c r="B118" s="16"/>
      <c r="C118" s="16"/>
      <c r="D118" s="16"/>
      <c r="E118" s="17" t="str">
        <f t="shared" si="4"/>
        <v/>
      </c>
      <c r="F118" s="17" t="str">
        <f t="shared" si="5"/>
        <v/>
      </c>
      <c r="G118" s="38" t="str">
        <f t="shared" si="6"/>
        <v/>
      </c>
      <c r="H118" s="39" t="str">
        <f>IF(AND(ISNUMBER('Pholyphosphate Quantification'!G117),ISNUMBER(G118)),IF(AND('Polyphosphate Chain Length'!G118&gt;=0,'Polyphosphate Chain Length'!G118&gt;=0),'Pholyphosphate Quantification'!G117/'Polyphosphate Chain Length'!G118,""),"")</f>
        <v/>
      </c>
    </row>
    <row r="119" spans="1:8" x14ac:dyDescent="0.3">
      <c r="A119" s="16"/>
      <c r="B119" s="16"/>
      <c r="C119" s="16"/>
      <c r="D119" s="16"/>
      <c r="E119" s="17" t="str">
        <f t="shared" si="4"/>
        <v/>
      </c>
      <c r="F119" s="17" t="str">
        <f t="shared" si="5"/>
        <v/>
      </c>
      <c r="G119" s="38" t="str">
        <f t="shared" si="6"/>
        <v/>
      </c>
      <c r="H119" s="39" t="str">
        <f>IF(AND(ISNUMBER('Pholyphosphate Quantification'!G118),ISNUMBER(G119)),IF(AND('Polyphosphate Chain Length'!G119&gt;=0,'Polyphosphate Chain Length'!G119&gt;=0),'Pholyphosphate Quantification'!G118/'Polyphosphate Chain Length'!G119,""),"")</f>
        <v/>
      </c>
    </row>
    <row r="120" spans="1:8" x14ac:dyDescent="0.3">
      <c r="A120" s="16"/>
      <c r="B120" s="16"/>
      <c r="C120" s="16"/>
      <c r="D120" s="16"/>
      <c r="E120" s="17" t="str">
        <f t="shared" si="4"/>
        <v/>
      </c>
      <c r="F120" s="17" t="str">
        <f t="shared" si="5"/>
        <v/>
      </c>
      <c r="G120" s="38" t="str">
        <f t="shared" si="6"/>
        <v/>
      </c>
      <c r="H120" s="39" t="str">
        <f>IF(AND(ISNUMBER('Pholyphosphate Quantification'!G119),ISNUMBER(G120)),IF(AND('Polyphosphate Chain Length'!G120&gt;=0,'Polyphosphate Chain Length'!G120&gt;=0),'Pholyphosphate Quantification'!G119/'Polyphosphate Chain Length'!G120,""),"")</f>
        <v/>
      </c>
    </row>
    <row r="121" spans="1:8" x14ac:dyDescent="0.3">
      <c r="A121" s="16"/>
      <c r="B121" s="16"/>
      <c r="C121" s="16"/>
      <c r="D121" s="16"/>
      <c r="E121" s="17" t="str">
        <f t="shared" si="4"/>
        <v/>
      </c>
      <c r="F121" s="17" t="str">
        <f t="shared" si="5"/>
        <v/>
      </c>
      <c r="G121" s="38" t="str">
        <f t="shared" si="6"/>
        <v/>
      </c>
      <c r="H121" s="39" t="str">
        <f>IF(AND(ISNUMBER('Pholyphosphate Quantification'!G120),ISNUMBER(G121)),IF(AND('Polyphosphate Chain Length'!G121&gt;=0,'Polyphosphate Chain Length'!G121&gt;=0),'Pholyphosphate Quantification'!G120/'Polyphosphate Chain Length'!G121,""),"")</f>
        <v/>
      </c>
    </row>
    <row r="122" spans="1:8" x14ac:dyDescent="0.3">
      <c r="A122" s="16"/>
      <c r="B122" s="16"/>
      <c r="C122" s="16"/>
      <c r="D122" s="16"/>
      <c r="E122" s="17" t="str">
        <f t="shared" si="4"/>
        <v/>
      </c>
      <c r="F122" s="17" t="str">
        <f t="shared" si="5"/>
        <v/>
      </c>
      <c r="G122" s="38" t="str">
        <f t="shared" si="6"/>
        <v/>
      </c>
      <c r="H122" s="39" t="str">
        <f>IF(AND(ISNUMBER('Pholyphosphate Quantification'!G121),ISNUMBER(G122)),IF(AND('Polyphosphate Chain Length'!G122&gt;=0,'Polyphosphate Chain Length'!G122&gt;=0),'Pholyphosphate Quantification'!G121/'Polyphosphate Chain Length'!G122,""),"")</f>
        <v/>
      </c>
    </row>
    <row r="123" spans="1:8" x14ac:dyDescent="0.3">
      <c r="A123" s="16"/>
      <c r="B123" s="16"/>
      <c r="C123" s="16"/>
      <c r="D123" s="16"/>
      <c r="E123" s="17" t="str">
        <f t="shared" si="4"/>
        <v/>
      </c>
      <c r="F123" s="17" t="str">
        <f t="shared" si="5"/>
        <v/>
      </c>
      <c r="G123" s="38" t="str">
        <f t="shared" si="6"/>
        <v/>
      </c>
      <c r="H123" s="39" t="str">
        <f>IF(AND(ISNUMBER('Pholyphosphate Quantification'!G122),ISNUMBER(G123)),IF(AND('Polyphosphate Chain Length'!G123&gt;=0,'Polyphosphate Chain Length'!G123&gt;=0),'Pholyphosphate Quantification'!G122/'Polyphosphate Chain Length'!G123,""),"")</f>
        <v/>
      </c>
    </row>
    <row r="124" spans="1:8" x14ac:dyDescent="0.3">
      <c r="A124" s="16"/>
      <c r="B124" s="16"/>
      <c r="C124" s="16"/>
      <c r="D124" s="16"/>
      <c r="E124" s="17" t="str">
        <f t="shared" si="4"/>
        <v/>
      </c>
      <c r="F124" s="17" t="str">
        <f t="shared" si="5"/>
        <v/>
      </c>
      <c r="G124" s="38" t="str">
        <f t="shared" si="6"/>
        <v/>
      </c>
      <c r="H124" s="39" t="str">
        <f>IF(AND(ISNUMBER('Pholyphosphate Quantification'!G123),ISNUMBER(G124)),IF(AND('Polyphosphate Chain Length'!G124&gt;=0,'Polyphosphate Chain Length'!G124&gt;=0),'Pholyphosphate Quantification'!G123/'Polyphosphate Chain Length'!G124,""),"")</f>
        <v/>
      </c>
    </row>
    <row r="125" spans="1:8" x14ac:dyDescent="0.3">
      <c r="A125" s="16"/>
      <c r="B125" s="16"/>
      <c r="C125" s="16"/>
      <c r="D125" s="16"/>
      <c r="E125" s="17" t="str">
        <f t="shared" si="4"/>
        <v/>
      </c>
      <c r="F125" s="17" t="str">
        <f t="shared" si="5"/>
        <v/>
      </c>
      <c r="G125" s="38" t="str">
        <f t="shared" si="6"/>
        <v/>
      </c>
      <c r="H125" s="39" t="str">
        <f>IF(AND(ISNUMBER('Pholyphosphate Quantification'!G124),ISNUMBER(G125)),IF(AND('Polyphosphate Chain Length'!G125&gt;=0,'Polyphosphate Chain Length'!G125&gt;=0),'Pholyphosphate Quantification'!G124/'Polyphosphate Chain Length'!G125,""),"")</f>
        <v/>
      </c>
    </row>
    <row r="126" spans="1:8" x14ac:dyDescent="0.3">
      <c r="A126" s="16"/>
      <c r="B126" s="16"/>
      <c r="C126" s="16"/>
      <c r="D126" s="16"/>
      <c r="E126" s="17" t="str">
        <f t="shared" si="4"/>
        <v/>
      </c>
      <c r="F126" s="17" t="str">
        <f t="shared" si="5"/>
        <v/>
      </c>
      <c r="G126" s="38" t="str">
        <f t="shared" si="6"/>
        <v/>
      </c>
      <c r="H126" s="39" t="str">
        <f>IF(AND(ISNUMBER('Pholyphosphate Quantification'!G125),ISNUMBER(G126)),IF(AND('Polyphosphate Chain Length'!G126&gt;=0,'Polyphosphate Chain Length'!G126&gt;=0),'Pholyphosphate Quantification'!G125/'Polyphosphate Chain Length'!G126,""),"")</f>
        <v/>
      </c>
    </row>
    <row r="127" spans="1:8" x14ac:dyDescent="0.3">
      <c r="A127" s="16"/>
      <c r="B127" s="16"/>
      <c r="C127" s="16"/>
      <c r="D127" s="16"/>
      <c r="E127" s="17" t="str">
        <f t="shared" si="4"/>
        <v/>
      </c>
      <c r="F127" s="17" t="str">
        <f t="shared" si="5"/>
        <v/>
      </c>
      <c r="G127" s="38" t="str">
        <f t="shared" si="6"/>
        <v/>
      </c>
      <c r="H127" s="39" t="str">
        <f>IF(AND(ISNUMBER('Pholyphosphate Quantification'!G126),ISNUMBER(G127)),IF(AND('Polyphosphate Chain Length'!G127&gt;=0,'Polyphosphate Chain Length'!G127&gt;=0),'Pholyphosphate Quantification'!G126/'Polyphosphate Chain Length'!G127,""),"")</f>
        <v/>
      </c>
    </row>
    <row r="128" spans="1:8" x14ac:dyDescent="0.3">
      <c r="A128" s="16"/>
      <c r="B128" s="16"/>
      <c r="C128" s="16"/>
      <c r="D128" s="16"/>
      <c r="E128" s="17" t="str">
        <f t="shared" si="4"/>
        <v/>
      </c>
      <c r="F128" s="17" t="str">
        <f t="shared" si="5"/>
        <v/>
      </c>
      <c r="G128" s="38" t="str">
        <f t="shared" si="6"/>
        <v/>
      </c>
      <c r="H128" s="39" t="str">
        <f>IF(AND(ISNUMBER('Pholyphosphate Quantification'!G127),ISNUMBER(G128)),IF(AND('Polyphosphate Chain Length'!G128&gt;=0,'Polyphosphate Chain Length'!G128&gt;=0),'Pholyphosphate Quantification'!G127/'Polyphosphate Chain Length'!G128,""),"")</f>
        <v/>
      </c>
    </row>
    <row r="129" spans="1:8" x14ac:dyDescent="0.3">
      <c r="A129" s="16"/>
      <c r="B129" s="16"/>
      <c r="C129" s="16"/>
      <c r="D129" s="16"/>
      <c r="E129" s="17" t="str">
        <f t="shared" si="4"/>
        <v/>
      </c>
      <c r="F129" s="17" t="str">
        <f t="shared" si="5"/>
        <v/>
      </c>
      <c r="G129" s="38" t="str">
        <f t="shared" si="6"/>
        <v/>
      </c>
      <c r="H129" s="39" t="str">
        <f>IF(AND(ISNUMBER('Pholyphosphate Quantification'!G128),ISNUMBER(G129)),IF(AND('Polyphosphate Chain Length'!G129&gt;=0,'Polyphosphate Chain Length'!G129&gt;=0),'Pholyphosphate Quantification'!G128/'Polyphosphate Chain Length'!G129,""),"")</f>
        <v/>
      </c>
    </row>
    <row r="130" spans="1:8" x14ac:dyDescent="0.3">
      <c r="A130" s="16"/>
      <c r="B130" s="16"/>
      <c r="C130" s="16"/>
      <c r="D130" s="16"/>
      <c r="E130" s="17" t="str">
        <f t="shared" si="4"/>
        <v/>
      </c>
      <c r="F130" s="17" t="str">
        <f t="shared" si="5"/>
        <v/>
      </c>
      <c r="G130" s="38" t="str">
        <f t="shared" si="6"/>
        <v/>
      </c>
      <c r="H130" s="39" t="str">
        <f>IF(AND(ISNUMBER('Pholyphosphate Quantification'!G129),ISNUMBER(G130)),IF(AND('Polyphosphate Chain Length'!G130&gt;=0,'Polyphosphate Chain Length'!G130&gt;=0),'Pholyphosphate Quantification'!G129/'Polyphosphate Chain Length'!G130,""),"")</f>
        <v/>
      </c>
    </row>
    <row r="131" spans="1:8" x14ac:dyDescent="0.3">
      <c r="A131" s="16"/>
      <c r="B131" s="16"/>
      <c r="C131" s="16"/>
      <c r="D131" s="16"/>
      <c r="E131" s="17" t="str">
        <f t="shared" si="4"/>
        <v/>
      </c>
      <c r="F131" s="17" t="str">
        <f t="shared" si="5"/>
        <v/>
      </c>
      <c r="G131" s="38" t="str">
        <f t="shared" si="6"/>
        <v/>
      </c>
      <c r="H131" s="39" t="str">
        <f>IF(AND(ISNUMBER('Pholyphosphate Quantification'!G130),ISNUMBER(G131)),IF(AND('Polyphosphate Chain Length'!G131&gt;=0,'Polyphosphate Chain Length'!G131&gt;=0),'Pholyphosphate Quantification'!G130/'Polyphosphate Chain Length'!G131,""),"")</f>
        <v/>
      </c>
    </row>
    <row r="132" spans="1:8" x14ac:dyDescent="0.3">
      <c r="A132" s="16"/>
      <c r="B132" s="16"/>
      <c r="C132" s="16"/>
      <c r="D132" s="16"/>
      <c r="E132" s="17" t="str">
        <f t="shared" si="4"/>
        <v/>
      </c>
      <c r="F132" s="17" t="str">
        <f t="shared" si="5"/>
        <v/>
      </c>
      <c r="G132" s="38" t="str">
        <f t="shared" si="6"/>
        <v/>
      </c>
      <c r="H132" s="39" t="str">
        <f>IF(AND(ISNUMBER('Pholyphosphate Quantification'!G131),ISNUMBER(G132)),IF(AND('Polyphosphate Chain Length'!G132&gt;=0,'Polyphosphate Chain Length'!G132&gt;=0),'Pholyphosphate Quantification'!G131/'Polyphosphate Chain Length'!G132,""),"")</f>
        <v/>
      </c>
    </row>
    <row r="133" spans="1:8" x14ac:dyDescent="0.3">
      <c r="A133" s="16"/>
      <c r="B133" s="16"/>
      <c r="C133" s="16"/>
      <c r="D133" s="16"/>
      <c r="E133" s="17" t="str">
        <f t="shared" si="4"/>
        <v/>
      </c>
      <c r="F133" s="17" t="str">
        <f t="shared" si="5"/>
        <v/>
      </c>
      <c r="G133" s="38" t="str">
        <f t="shared" si="6"/>
        <v/>
      </c>
      <c r="H133" s="39" t="str">
        <f>IF(AND(ISNUMBER('Pholyphosphate Quantification'!G132),ISNUMBER(G133)),IF(AND('Polyphosphate Chain Length'!G133&gt;=0,'Polyphosphate Chain Length'!G133&gt;=0),'Pholyphosphate Quantification'!G132/'Polyphosphate Chain Length'!G133,""),"")</f>
        <v/>
      </c>
    </row>
    <row r="134" spans="1:8" x14ac:dyDescent="0.3">
      <c r="A134" s="16"/>
      <c r="B134" s="16"/>
      <c r="C134" s="16"/>
      <c r="D134" s="16"/>
      <c r="E134" s="17" t="str">
        <f t="shared" si="4"/>
        <v/>
      </c>
      <c r="F134" s="17" t="str">
        <f t="shared" si="5"/>
        <v/>
      </c>
      <c r="G134" s="38" t="str">
        <f t="shared" si="6"/>
        <v/>
      </c>
      <c r="H134" s="39" t="str">
        <f>IF(AND(ISNUMBER('Pholyphosphate Quantification'!G133),ISNUMBER(G134)),IF(AND('Polyphosphate Chain Length'!G134&gt;=0,'Polyphosphate Chain Length'!G134&gt;=0),'Pholyphosphate Quantification'!G133/'Polyphosphate Chain Length'!G134,""),"")</f>
        <v/>
      </c>
    </row>
    <row r="135" spans="1:8" x14ac:dyDescent="0.3">
      <c r="A135" s="16"/>
      <c r="B135" s="16"/>
      <c r="C135" s="16"/>
      <c r="D135" s="16"/>
      <c r="E135" s="17" t="str">
        <f t="shared" si="4"/>
        <v/>
      </c>
      <c r="F135" s="17" t="str">
        <f t="shared" si="5"/>
        <v/>
      </c>
      <c r="G135" s="38" t="str">
        <f t="shared" si="6"/>
        <v/>
      </c>
      <c r="H135" s="39" t="str">
        <f>IF(AND(ISNUMBER('Pholyphosphate Quantification'!G134),ISNUMBER(G135)),IF(AND('Polyphosphate Chain Length'!G135&gt;=0,'Polyphosphate Chain Length'!G135&gt;=0),'Pholyphosphate Quantification'!G134/'Polyphosphate Chain Length'!G135,""),"")</f>
        <v/>
      </c>
    </row>
    <row r="136" spans="1:8" x14ac:dyDescent="0.3">
      <c r="A136" s="16"/>
      <c r="B136" s="16"/>
      <c r="C136" s="16"/>
      <c r="D136" s="16"/>
      <c r="E136" s="17" t="str">
        <f t="shared" si="4"/>
        <v/>
      </c>
      <c r="F136" s="17" t="str">
        <f t="shared" si="5"/>
        <v/>
      </c>
      <c r="G136" s="38" t="str">
        <f t="shared" si="6"/>
        <v/>
      </c>
      <c r="H136" s="39" t="str">
        <f>IF(AND(ISNUMBER('Pholyphosphate Quantification'!G135),ISNUMBER(G136)),IF(AND('Polyphosphate Chain Length'!G136&gt;=0,'Polyphosphate Chain Length'!G136&gt;=0),'Pholyphosphate Quantification'!G135/'Polyphosphate Chain Length'!G136,""),"")</f>
        <v/>
      </c>
    </row>
    <row r="137" spans="1:8" x14ac:dyDescent="0.3">
      <c r="A137" s="16"/>
      <c r="B137" s="16"/>
      <c r="C137" s="16"/>
      <c r="D137" s="16"/>
      <c r="E137" s="17" t="str">
        <f t="shared" si="4"/>
        <v/>
      </c>
      <c r="F137" s="17" t="str">
        <f t="shared" si="5"/>
        <v/>
      </c>
      <c r="G137" s="38" t="str">
        <f t="shared" si="6"/>
        <v/>
      </c>
      <c r="H137" s="39" t="str">
        <f>IF(AND(ISNUMBER('Pholyphosphate Quantification'!G136),ISNUMBER(G137)),IF(AND('Polyphosphate Chain Length'!G137&gt;=0,'Polyphosphate Chain Length'!G137&gt;=0),'Pholyphosphate Quantification'!G136/'Polyphosphate Chain Length'!G137,""),"")</f>
        <v/>
      </c>
    </row>
    <row r="138" spans="1:8" x14ac:dyDescent="0.3">
      <c r="A138" s="16"/>
      <c r="B138" s="16"/>
      <c r="C138" s="16"/>
      <c r="D138" s="16"/>
      <c r="E138" s="17" t="str">
        <f t="shared" si="4"/>
        <v/>
      </c>
      <c r="F138" s="17" t="str">
        <f t="shared" si="5"/>
        <v/>
      </c>
      <c r="G138" s="38" t="str">
        <f t="shared" si="6"/>
        <v/>
      </c>
      <c r="H138" s="39" t="str">
        <f>IF(AND(ISNUMBER('Pholyphosphate Quantification'!G137),ISNUMBER(G138)),IF(AND('Polyphosphate Chain Length'!G138&gt;=0,'Polyphosphate Chain Length'!G138&gt;=0),'Pholyphosphate Quantification'!G137/'Polyphosphate Chain Length'!G138,""),"")</f>
        <v/>
      </c>
    </row>
    <row r="139" spans="1:8" x14ac:dyDescent="0.3">
      <c r="A139" s="16"/>
      <c r="B139" s="16"/>
      <c r="C139" s="16"/>
      <c r="D139" s="16"/>
      <c r="E139" s="17" t="str">
        <f t="shared" si="4"/>
        <v/>
      </c>
      <c r="F139" s="17" t="str">
        <f t="shared" si="5"/>
        <v/>
      </c>
      <c r="G139" s="38" t="str">
        <f t="shared" si="6"/>
        <v/>
      </c>
      <c r="H139" s="39" t="str">
        <f>IF(AND(ISNUMBER('Pholyphosphate Quantification'!G138),ISNUMBER(G139)),IF(AND('Polyphosphate Chain Length'!G139&gt;=0,'Polyphosphate Chain Length'!G139&gt;=0),'Pholyphosphate Quantification'!G138/'Polyphosphate Chain Length'!G139,""),"")</f>
        <v/>
      </c>
    </row>
    <row r="140" spans="1:8" x14ac:dyDescent="0.3">
      <c r="A140" s="16"/>
      <c r="B140" s="16"/>
      <c r="C140" s="16"/>
      <c r="D140" s="16"/>
      <c r="E140" s="17" t="str">
        <f t="shared" si="4"/>
        <v/>
      </c>
      <c r="F140" s="17" t="str">
        <f t="shared" si="5"/>
        <v/>
      </c>
      <c r="G140" s="38" t="str">
        <f t="shared" si="6"/>
        <v/>
      </c>
      <c r="H140" s="39" t="str">
        <f>IF(AND(ISNUMBER('Pholyphosphate Quantification'!G139),ISNUMBER(G140)),IF(AND('Polyphosphate Chain Length'!G140&gt;=0,'Polyphosphate Chain Length'!G140&gt;=0),'Pholyphosphate Quantification'!G139/'Polyphosphate Chain Length'!G140,""),"")</f>
        <v/>
      </c>
    </row>
    <row r="141" spans="1:8" x14ac:dyDescent="0.3">
      <c r="A141" s="16"/>
      <c r="B141" s="16"/>
      <c r="C141" s="16"/>
      <c r="D141" s="16"/>
      <c r="E141" s="17" t="str">
        <f t="shared" si="4"/>
        <v/>
      </c>
      <c r="F141" s="17" t="str">
        <f t="shared" si="5"/>
        <v/>
      </c>
      <c r="G141" s="38" t="str">
        <f t="shared" si="6"/>
        <v/>
      </c>
      <c r="H141" s="39" t="str">
        <f>IF(AND(ISNUMBER('Pholyphosphate Quantification'!G140),ISNUMBER(G141)),IF(AND('Polyphosphate Chain Length'!G141&gt;=0,'Polyphosphate Chain Length'!G141&gt;=0),'Pholyphosphate Quantification'!G140/'Polyphosphate Chain Length'!G141,""),"")</f>
        <v/>
      </c>
    </row>
    <row r="142" spans="1:8" x14ac:dyDescent="0.3">
      <c r="A142" s="16"/>
      <c r="B142" s="16"/>
      <c r="C142" s="16"/>
      <c r="D142" s="16"/>
      <c r="E142" s="17" t="str">
        <f t="shared" si="4"/>
        <v/>
      </c>
      <c r="F142" s="17" t="str">
        <f t="shared" si="5"/>
        <v/>
      </c>
      <c r="G142" s="38" t="str">
        <f t="shared" si="6"/>
        <v/>
      </c>
      <c r="H142" s="39" t="str">
        <f>IF(AND(ISNUMBER('Pholyphosphate Quantification'!G141),ISNUMBER(G142)),IF(AND('Polyphosphate Chain Length'!G142&gt;=0,'Polyphosphate Chain Length'!G142&gt;=0),'Pholyphosphate Quantification'!G141/'Polyphosphate Chain Length'!G142,""),"")</f>
        <v/>
      </c>
    </row>
    <row r="143" spans="1:8" x14ac:dyDescent="0.3">
      <c r="A143" s="16"/>
      <c r="B143" s="16"/>
      <c r="C143" s="16"/>
      <c r="D143" s="16"/>
      <c r="E143" s="17" t="str">
        <f t="shared" si="4"/>
        <v/>
      </c>
      <c r="F143" s="17" t="str">
        <f t="shared" si="5"/>
        <v/>
      </c>
      <c r="G143" s="38" t="str">
        <f t="shared" si="6"/>
        <v/>
      </c>
      <c r="H143" s="39" t="str">
        <f>IF(AND(ISNUMBER('Pholyphosphate Quantification'!G142),ISNUMBER(G143)),IF(AND('Polyphosphate Chain Length'!G143&gt;=0,'Polyphosphate Chain Length'!G143&gt;=0),'Pholyphosphate Quantification'!G142/'Polyphosphate Chain Length'!G143,""),"")</f>
        <v/>
      </c>
    </row>
  </sheetData>
  <sheetProtection selectLockedCells="1"/>
  <mergeCells count="9">
    <mergeCell ref="H41:H42"/>
    <mergeCell ref="G36:G38"/>
    <mergeCell ref="E36:E38"/>
    <mergeCell ref="H36:H38"/>
    <mergeCell ref="A12:B12"/>
    <mergeCell ref="B40:B41"/>
    <mergeCell ref="C41:D41"/>
    <mergeCell ref="E41:F41"/>
    <mergeCell ref="G41:G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Pholyphosphate Quantification</vt:lpstr>
      <vt:lpstr>Polyphosphate Chain 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2025-03-11T15:07:05Z</dcterms:modified>
</cp:coreProperties>
</file>